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3" sheetId="1" r:id="rId1"/>
    <sheet name="прил4" sheetId="2" r:id="rId2"/>
    <sheet name="прил 5" sheetId="3" r:id="rId3"/>
  </sheets>
  <definedNames>
    <definedName name="_xlnm.Print_Titles" localSheetId="0">'прил3'!$17:$18</definedName>
  </definedNames>
  <calcPr fullCalcOnLoad="1"/>
</workbook>
</file>

<file path=xl/sharedStrings.xml><?xml version="1.0" encoding="utf-8"?>
<sst xmlns="http://schemas.openxmlformats.org/spreadsheetml/2006/main" count="1229" uniqueCount="296">
  <si>
    <t>Приложение 6</t>
  </si>
  <si>
    <t>Условно утвержденные</t>
  </si>
  <si>
    <t>Резервные средства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</si>
  <si>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</si>
  <si>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</si>
  <si>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</si>
  <si>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</si>
  <si>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</si>
  <si>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</si>
  <si>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</si>
  <si>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0409</t>
  </si>
  <si>
    <t>Муниципальная подпрограмма"Содержание и капитальный ремонт объектов жилищно-коммунальной сферы"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</si>
  <si>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</si>
  <si>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</si>
  <si>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</si>
  <si>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</si>
  <si>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</si>
  <si>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</si>
  <si>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</si>
  <si>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</si>
  <si>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</si>
  <si>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</si>
  <si>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</si>
  <si>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</si>
  <si>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</si>
  <si>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</si>
  <si>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</si>
  <si>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</si>
  <si>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</si>
  <si>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</si>
  <si>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</si>
  <si>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</si>
  <si>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</si>
  <si>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</si>
  <si>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</si>
  <si>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</si>
  <si>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</si>
  <si>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</si>
  <si>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</si>
  <si>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</si>
  <si>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</si>
  <si>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</si>
  <si>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</si>
  <si>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</si>
  <si>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Условно-утверждённые расходы</t>
  </si>
  <si>
    <t>42</t>
  </si>
  <si>
    <t>43</t>
  </si>
  <si>
    <t>47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</si>
  <si>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</si>
  <si>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</si>
  <si>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</si>
  <si>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</si>
  <si>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</si>
  <si>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</si>
  <si>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</si>
  <si>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</si>
  <si>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</si>
  <si>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</si>
  <si>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</si>
  <si>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</si>
  <si>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</si>
  <si>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</si>
  <si>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</si>
  <si>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</si>
  <si>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</si>
  <si>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</si>
  <si>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</si>
  <si>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</si>
  <si>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</si>
  <si>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</si>
  <si>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</si>
  <si>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</si>
  <si>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</si>
  <si>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</si>
  <si>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</si>
  <si>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</si>
  <si>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</si>
  <si>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</si>
  <si>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</si>
  <si>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</si>
  <si>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</si>
  <si>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</si>
  <si>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</si>
  <si>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</si>
  <si>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</si>
  <si>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</si>
  <si>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</si>
  <si>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</si>
  <si>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</si>
  <si>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</si>
  <si>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</si>
  <si>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</si>
  <si>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</si>
  <si>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</si>
  <si>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</si>
  <si>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Резервные фонды местных администраций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</si>
  <si>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</si>
  <si>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</si>
  <si>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</si>
  <si>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</si>
  <si>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18</t>
  </si>
  <si>
    <t>Жилищное хозяйство</t>
  </si>
  <si>
    <t>0501</t>
  </si>
  <si>
    <t>804</t>
  </si>
  <si>
    <t xml:space="preserve"> 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</si>
  <si>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</si>
  <si>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</si>
  <si>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и сельских поселений,</t>
  </si>
  <si>
    <t>Мероприятия в области жилищного хозяйства</t>
  </si>
  <si>
    <t>Приложение 7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</si>
  <si>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</si>
  <si>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</si>
  <si>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</si>
  <si>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</si>
  <si>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</si>
  <si>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</si>
  <si>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</si>
  <si>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</si>
  <si>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</si>
  <si>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</si>
  <si>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</si>
  <si>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</si>
  <si>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</si>
  <si>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</si>
  <si>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</si>
  <si>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</si>
  <si>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</si>
  <si>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</si>
  <si>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</si>
  <si>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</si>
  <si>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</si>
  <si>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</si>
  <si>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</si>
  <si>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</si>
  <si>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</si>
  <si>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</si>
  <si>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</si>
  <si>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</si>
  <si>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</si>
  <si>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</si>
  <si>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</si>
  <si>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</si>
  <si>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</si>
  <si>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</si>
  <si>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</si>
  <si>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</si>
  <si>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</si>
  <si>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</si>
  <si>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</si>
  <si>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</si>
  <si>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</si>
  <si>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</si>
  <si>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</si>
  <si>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</si>
  <si>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</si>
  <si>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</si>
  <si>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</si>
  <si>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</si>
  <si>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</si>
  <si>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</si>
  <si>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</si>
  <si>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</si>
  <si>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</si>
  <si>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</si>
  <si>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</si>
  <si>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</si>
  <si>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</si>
  <si>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</si>
  <si>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</si>
  <si>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</si>
  <si>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</si>
  <si>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итого расходов</t>
  </si>
  <si>
    <t>Администрация Благовещенского сельсовета Ирбейского района Красноярского края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</si>
  <si>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</si>
  <si>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</si>
  <si>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</si>
  <si>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</si>
  <si>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</si>
  <si>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</si>
  <si>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</si>
  <si>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</si>
  <si>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</si>
  <si>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</si>
  <si>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0110000000</t>
  </si>
  <si>
    <t>0110060000</t>
  </si>
  <si>
    <t>0110060010</t>
  </si>
  <si>
    <t>0110060040</t>
  </si>
  <si>
    <t>0110060050</t>
  </si>
  <si>
    <t>0120000000</t>
  </si>
  <si>
    <t>0120060020</t>
  </si>
  <si>
    <t>0130000000</t>
  </si>
  <si>
    <t>0130097000</t>
  </si>
  <si>
    <t>0140000000</t>
  </si>
  <si>
    <t>0140021800</t>
  </si>
  <si>
    <t>0150000000</t>
  </si>
  <si>
    <t>0150005010</t>
  </si>
  <si>
    <t>0150005020</t>
  </si>
  <si>
    <t>0100000000</t>
  </si>
  <si>
    <t>1110004600</t>
  </si>
  <si>
    <t>1110051180</t>
  </si>
  <si>
    <t>1110075140</t>
  </si>
  <si>
    <t>1110000000</t>
  </si>
  <si>
    <t>1110007050</t>
  </si>
  <si>
    <t>62</t>
  </si>
  <si>
    <t>53</t>
  </si>
  <si>
    <t>850</t>
  </si>
  <si>
    <t>Уплата налогов, сборов и иных платежей</t>
  </si>
  <si>
    <t>Мероприятия по благоустройству поселений</t>
  </si>
  <si>
    <t>Мероприятия по уличному освещению</t>
  </si>
  <si>
    <t>Прочие мероприятия по благоустройству  поселений</t>
  </si>
  <si>
    <t>Муниципальная программа"Содействие развитию муниципального образования Благовещенский сельсовет"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</si>
  <si>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</si>
  <si>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"Содействие развитию муниципального образования  Благовещенский сельсовет"</t>
  </si>
  <si>
    <t>Муниципальная подпрограмма "Развитие массовой физической культуры и спорта"</t>
  </si>
  <si>
    <t xml:space="preserve">Муниципальная подпрограмма "Развитие массовой физической культуры и спорта" </t>
  </si>
  <si>
    <t>Сумма на          2019 год</t>
  </si>
  <si>
    <t>Сумма на          2020 год</t>
  </si>
  <si>
    <t>0310</t>
  </si>
  <si>
    <t>Сумма на 2020 год</t>
  </si>
  <si>
    <t>Закупка товаров, работ и услуг для обеспечения  государственных (муниципальных) нужд</t>
  </si>
  <si>
    <t>Закупка товаров, работ и услуг для обеспечения государственных (муниципальных) нужд</t>
  </si>
  <si>
    <t>Муниципальная программа Благовещенского сельсовета "Содействие развитию муниципального образования  Благовещенский сельсовет "</t>
  </si>
  <si>
    <t>Муниципальная подпрограмма "Поддержка муниципальных проектов и мероприятий по благоустройству территорий"</t>
  </si>
  <si>
    <t>Муниципальная программа "Содействие развитию муниципального образования  Благовещенский сельсовет "</t>
  </si>
  <si>
    <t>Муниципальная программа"Содействие развитию муниципального образования Благовещенский сельсовет "</t>
  </si>
  <si>
    <t>НАЦИОНАЛЬНАЯ ОБОРОНА</t>
  </si>
  <si>
    <t>НАЦИОНАЛЬНАЯ ЭКОНОМИКА</t>
  </si>
  <si>
    <t>ЖИЛИЩНО-КОММУНАЛЬНОЕ ХОЗЯЙСТВО</t>
  </si>
  <si>
    <t>Непрограммные расходы отдельных органов исполнительной власти</t>
  </si>
  <si>
    <t xml:space="preserve">Осуществление полномочий по созданию и обеспечению деятельности административных комиссий 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</si>
  <si>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</si>
  <si>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первичного воинского учета на территориях, где отсутствуют военные комиссариаты  </t>
  </si>
  <si>
    <t>1110008010</t>
  </si>
  <si>
    <t>Другие общегосударственные вопросы по содержанию имущества в области культуры</t>
  </si>
  <si>
    <t>99</t>
  </si>
  <si>
    <t>101</t>
  </si>
  <si>
    <t>102</t>
  </si>
  <si>
    <t>к решению сельского</t>
  </si>
  <si>
    <t>103</t>
  </si>
  <si>
    <t>к решеннию сельского</t>
  </si>
  <si>
    <t>Сумма на  2019 год</t>
  </si>
  <si>
    <t>Сумма на 2021 год</t>
  </si>
  <si>
    <t>Сумма на          2021 год</t>
  </si>
  <si>
    <t>Сумма на           2021 год</t>
  </si>
  <si>
    <t>Обеспечение пожарной безопасности</t>
  </si>
  <si>
    <t>Муниципальная подпрограмма "Обеспечение первичных мер пожарной безопасности в границах населенных пунктов поселения"</t>
  </si>
  <si>
    <t xml:space="preserve">Обеспечение   пожарной безопасности </t>
  </si>
  <si>
    <t>72</t>
  </si>
  <si>
    <t>74</t>
  </si>
  <si>
    <t>75</t>
  </si>
  <si>
    <t>Мобилизационная и вневойскавая подготовка</t>
  </si>
  <si>
    <t xml:space="preserve">Распределение расходов бюджета сельского поселения Благовещенского сельсовета  по разделам и подразделам бюджетной классификации расходов бюджетов Российской Федерации на 2019 год и плановый период 2020-2021 годов </t>
  </si>
  <si>
    <t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сельского бюджета  на 2019 год  и плановый период 2020-2021 годов</t>
  </si>
  <si>
    <t>Мероприятия по обеспечению пожарной безопасности</t>
  </si>
  <si>
    <t>от      25.12.2018 № 34</t>
  </si>
  <si>
    <t>от  25.12 .2018 № 34</t>
  </si>
  <si>
    <t>0140074120</t>
  </si>
  <si>
    <t>01400S4120</t>
  </si>
  <si>
    <t>0120075080</t>
  </si>
  <si>
    <t>01200S5080</t>
  </si>
  <si>
    <t>1110010210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</si>
  <si>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</si>
  <si>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от   25.12.2018  № 34</t>
  </si>
  <si>
    <t>Содержание и ремонт автомобильных дорог общего пользования местного значения и инженерных сооружений на них</t>
  </si>
  <si>
    <t xml:space="preserve"> Содержание автомобильных дорог общего пользования местного значения за счет средств дорожного фонда </t>
  </si>
  <si>
    <t xml:space="preserve"> Софинансирование к содержанию автомобильных дорог общего пользования местного значения за счет средств дорожного фонда </t>
  </si>
  <si>
    <t xml:space="preserve">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</t>
  </si>
  <si>
    <t xml:space="preserve"> Содержание имущества </t>
  </si>
  <si>
    <t xml:space="preserve"> Обеспечение первичных мер пожарной безопасности</t>
  </si>
  <si>
    <t>Софинансирование к обеспечение первичных мер пожарной безопасности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</si>
  <si>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</si>
  <si>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</si>
  <si>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</si>
  <si>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</si>
  <si>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</si>
  <si>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</si>
  <si>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</si>
  <si>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</si>
  <si>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</si>
  <si>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</si>
  <si>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</si>
  <si>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</si>
  <si>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</si>
  <si>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</si>
  <si>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</si>
  <si>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</si>
  <si>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 xml:space="preserve">Ведомственная структура расходов Благовещенского сельского бюджета на 2019 год и плановый период 2020-2021 годов </t>
  </si>
  <si>
    <t>121</t>
  </si>
  <si>
    <t>122</t>
  </si>
  <si>
    <t>123</t>
  </si>
  <si>
    <t>124</t>
  </si>
  <si>
    <t>Текущй ремонт водонапорной башн из средств резерного фонда</t>
  </si>
  <si>
    <t>Приложение3</t>
  </si>
  <si>
    <t>Приложение 4</t>
  </si>
  <si>
    <t>от  09  . 08 .2019  № 19</t>
  </si>
  <si>
    <t>от       09 . 08 .2019  №  19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</si>
</sst>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  <numFmt numFmtId="190" formatCode="0000000000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Helv"/>
      <family val="0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4" borderId="1" applyNumberFormat="0" applyAlignment="0" applyProtection="0"/>
    <xf numFmtId="0" fontId="45" fillId="25" borderId="2" applyNumberFormat="0" applyAlignment="0" applyProtection="0"/>
    <xf numFmtId="0" fontId="46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33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6" borderId="7" applyNumberFormat="0" applyAlignment="0" applyProtection="0"/>
    <xf numFmtId="0" fontId="23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0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178" fontId="18" fillId="0" borderId="0" xfId="0" applyNumberFormat="1" applyFont="1" applyFill="1" applyAlignment="1">
      <alignment horizontal="left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4" fontId="17" fillId="0" borderId="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vertical="top"/>
    </xf>
    <xf numFmtId="0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178" fontId="24" fillId="0" borderId="0" xfId="0" applyNumberFormat="1" applyFont="1" applyAlignment="1">
      <alignment/>
    </xf>
    <xf numFmtId="0" fontId="14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4" fillId="0" borderId="10" xfId="0" applyFont="1" applyFill="1" applyBorder="1" applyAlignment="1">
      <alignment/>
    </xf>
    <xf numFmtId="4" fontId="14" fillId="0" borderId="11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49" fontId="14" fillId="0" borderId="10" xfId="0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horizontal="left" vertical="center"/>
    </xf>
    <xf numFmtId="49" fontId="14" fillId="0" borderId="12" xfId="0" applyNumberFormat="1" applyFont="1" applyBorder="1" applyAlignment="1" applyProtection="1">
      <alignment horizontal="left" vertical="center" wrapText="1"/>
      <protection/>
    </xf>
    <xf numFmtId="49" fontId="14" fillId="0" borderId="11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left" vertical="center"/>
    </xf>
    <xf numFmtId="0" fontId="14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left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top" wrapText="1"/>
    </xf>
    <xf numFmtId="189" fontId="14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Alignment="1">
      <alignment horizontal="left" vertical="center"/>
    </xf>
    <xf numFmtId="178" fontId="2" fillId="0" borderId="0" xfId="0" applyNumberFormat="1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9" fillId="0" borderId="0" xfId="0" applyFont="1" applyFill="1" applyAlignment="1">
      <alignment horizontal="center" vertical="center" wrapText="1"/>
    </xf>
    <xf numFmtId="178" fontId="18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19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top" wrapText="1"/>
    </xf>
    <xf numFmtId="178" fontId="18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4">
      <selection activeCell="E4" sqref="E4:F4"/>
    </sheetView>
  </sheetViews>
  <sheetFormatPr defaultColWidth="9.00390625" defaultRowHeight="12.75"/>
  <cols>
    <col min="1" max="1" width="5.75390625" style="13" customWidth="1"/>
    <col min="2" max="2" width="30.625" style="14" customWidth="1"/>
    <col min="3" max="3" width="9.00390625" style="15" customWidth="1"/>
    <col min="4" max="4" width="17.375" style="16" customWidth="1"/>
    <col min="5" max="5" width="16.875" style="16" customWidth="1"/>
    <col min="6" max="6" width="18.75390625" style="16" customWidth="1"/>
    <col min="7" max="16384" width="9.125" style="8" customWidth="1"/>
  </cols>
  <sheetData>
    <row r="1" spans="5:6" ht="18.75">
      <c r="E1" s="115" t="s">
        <v>292</v>
      </c>
      <c r="F1" s="116"/>
    </row>
    <row r="2" spans="5:6" ht="18.75">
      <c r="E2" s="115" t="s">
        <v>237</v>
      </c>
      <c r="F2" s="117"/>
    </row>
    <row r="3" spans="5:6" ht="18.75">
      <c r="E3" s="115" t="s">
        <v>27</v>
      </c>
      <c r="F3" s="115"/>
    </row>
    <row r="4" spans="5:6" ht="18.75">
      <c r="E4" s="115" t="s">
        <v>294</v>
      </c>
      <c r="F4" s="115"/>
    </row>
    <row r="5" spans="1:6" s="4" customFormat="1" ht="18.75">
      <c r="A5" s="5"/>
      <c r="B5" s="59"/>
      <c r="C5" s="59"/>
      <c r="D5" s="9"/>
      <c r="E5" s="59" t="s">
        <v>36</v>
      </c>
      <c r="F5" s="59"/>
    </row>
    <row r="6" spans="1:6" s="4" customFormat="1" ht="18.75">
      <c r="A6" s="5"/>
      <c r="B6" s="59"/>
      <c r="C6" s="59"/>
      <c r="D6" s="9"/>
      <c r="E6" s="59" t="s">
        <v>237</v>
      </c>
      <c r="F6" s="59"/>
    </row>
    <row r="7" spans="1:6" s="4" customFormat="1" ht="18.75">
      <c r="A7" s="5"/>
      <c r="B7" s="59"/>
      <c r="C7" s="59"/>
      <c r="D7" s="9"/>
      <c r="E7" s="59" t="s">
        <v>27</v>
      </c>
      <c r="F7" s="59"/>
    </row>
    <row r="8" spans="1:6" s="4" customFormat="1" ht="18.75">
      <c r="A8" s="5"/>
      <c r="B8" s="59"/>
      <c r="C8" s="59"/>
      <c r="D8" s="9"/>
      <c r="E8" s="59" t="s">
        <v>254</v>
      </c>
      <c r="F8" s="59"/>
    </row>
    <row r="9" spans="1:6" s="4" customFormat="1" ht="15.75">
      <c r="A9" s="6"/>
      <c r="D9" s="9"/>
      <c r="E9" s="9"/>
      <c r="F9" s="9"/>
    </row>
    <row r="10" spans="1:6" s="4" customFormat="1" ht="72.75" customHeight="1">
      <c r="A10" s="114" t="s">
        <v>251</v>
      </c>
      <c r="B10" s="114"/>
      <c r="C10" s="114"/>
      <c r="D10" s="114"/>
      <c r="E10" s="114"/>
      <c r="F10" s="114"/>
    </row>
    <row r="11" spans="1:6" s="4" customFormat="1" ht="15.75">
      <c r="A11" s="6"/>
      <c r="D11" s="10"/>
      <c r="E11" s="10"/>
      <c r="F11" s="10" t="s">
        <v>67</v>
      </c>
    </row>
    <row r="12" spans="1:6" s="4" customFormat="1" ht="47.25">
      <c r="A12" s="2" t="s">
        <v>71</v>
      </c>
      <c r="B12" s="2" t="s">
        <v>72</v>
      </c>
      <c r="C12" s="1" t="s">
        <v>73</v>
      </c>
      <c r="D12" s="11" t="s">
        <v>240</v>
      </c>
      <c r="E12" s="11" t="s">
        <v>218</v>
      </c>
      <c r="F12" s="11" t="s">
        <v>241</v>
      </c>
    </row>
    <row r="13" spans="1:6" s="4" customFormat="1" ht="15.75">
      <c r="A13" s="17" t="s">
        <v>74</v>
      </c>
      <c r="B13" s="3" t="s">
        <v>74</v>
      </c>
      <c r="C13" s="3" t="s">
        <v>75</v>
      </c>
      <c r="D13" s="12" t="s">
        <v>76</v>
      </c>
      <c r="E13" s="12" t="s">
        <v>77</v>
      </c>
      <c r="F13" s="12" t="s">
        <v>78</v>
      </c>
    </row>
    <row r="14" spans="1:6" s="4" customFormat="1" ht="31.5">
      <c r="A14" s="17" t="s">
        <v>74</v>
      </c>
      <c r="B14" s="66" t="s">
        <v>81</v>
      </c>
      <c r="C14" s="67" t="s">
        <v>82</v>
      </c>
      <c r="D14" s="68">
        <f>D15+D16+D17+D18+D20+D19</f>
        <v>5793572.11</v>
      </c>
      <c r="E14" s="68">
        <f>E15+E16+E17+E18+E20</f>
        <v>3623548</v>
      </c>
      <c r="F14" s="68">
        <f>F15+F16+F17+F18+F20</f>
        <v>3339244</v>
      </c>
    </row>
    <row r="15" spans="1:6" s="4" customFormat="1" ht="68.25" customHeight="1">
      <c r="A15" s="17" t="s">
        <v>75</v>
      </c>
      <c r="B15" s="7" t="s">
        <v>48</v>
      </c>
      <c r="C15" s="17" t="s">
        <v>83</v>
      </c>
      <c r="D15" s="60">
        <f>прил4!G18</f>
        <v>1035951</v>
      </c>
      <c r="E15" s="60">
        <f>прил4!H18</f>
        <v>712106</v>
      </c>
      <c r="F15" s="60">
        <f>прил4!I18</f>
        <v>712106</v>
      </c>
    </row>
    <row r="16" spans="1:6" s="4" customFormat="1" ht="126">
      <c r="A16" s="17" t="s">
        <v>76</v>
      </c>
      <c r="B16" s="7" t="s">
        <v>49</v>
      </c>
      <c r="C16" s="1" t="s">
        <v>68</v>
      </c>
      <c r="D16" s="61">
        <f>прил4!G23</f>
        <v>3505786.1100000003</v>
      </c>
      <c r="E16" s="61">
        <f>прил4!H23</f>
        <v>2855640</v>
      </c>
      <c r="F16" s="61">
        <f>прил4!I23</f>
        <v>2571336</v>
      </c>
    </row>
    <row r="17" spans="1:6" ht="99" customHeight="1">
      <c r="A17" s="17" t="s">
        <v>77</v>
      </c>
      <c r="B17" s="7" t="s">
        <v>50</v>
      </c>
      <c r="C17" s="1" t="s">
        <v>89</v>
      </c>
      <c r="D17" s="61">
        <f>прил4!G35</f>
        <v>54802</v>
      </c>
      <c r="E17" s="61">
        <f>прил4!H35</f>
        <v>54802</v>
      </c>
      <c r="F17" s="61">
        <f>прил4!I35</f>
        <v>54802</v>
      </c>
    </row>
    <row r="18" spans="1:6" ht="15.75">
      <c r="A18" s="17" t="s">
        <v>78</v>
      </c>
      <c r="B18" s="7" t="s">
        <v>51</v>
      </c>
      <c r="C18" s="1" t="s">
        <v>32</v>
      </c>
      <c r="D18" s="61">
        <f>прил4!G40</f>
        <v>1000</v>
      </c>
      <c r="E18" s="61">
        <f>прил4!H40</f>
        <v>1000</v>
      </c>
      <c r="F18" s="61">
        <f>прил4!I40</f>
        <v>1000</v>
      </c>
    </row>
    <row r="19" spans="1:6" ht="31.5">
      <c r="A19" s="17" t="s">
        <v>79</v>
      </c>
      <c r="B19" s="7" t="s">
        <v>28</v>
      </c>
      <c r="C19" s="1" t="s">
        <v>33</v>
      </c>
      <c r="D19" s="61">
        <v>1119234</v>
      </c>
      <c r="E19" s="61">
        <v>3700</v>
      </c>
      <c r="F19" s="61">
        <v>3700</v>
      </c>
    </row>
    <row r="20" spans="1:6" ht="47.25">
      <c r="A20" s="17" t="s">
        <v>80</v>
      </c>
      <c r="B20" s="7" t="s">
        <v>291</v>
      </c>
      <c r="C20" s="1" t="s">
        <v>92</v>
      </c>
      <c r="D20" s="61">
        <v>76799</v>
      </c>
      <c r="E20" s="61">
        <v>0</v>
      </c>
      <c r="F20" s="61">
        <v>0</v>
      </c>
    </row>
    <row r="21" spans="1:6" ht="23.25" customHeight="1">
      <c r="A21" s="67" t="s">
        <v>84</v>
      </c>
      <c r="B21" s="66" t="s">
        <v>42</v>
      </c>
      <c r="C21" s="18" t="s">
        <v>37</v>
      </c>
      <c r="D21" s="69">
        <f>D22</f>
        <v>70375</v>
      </c>
      <c r="E21" s="69">
        <f>E22</f>
        <v>70375</v>
      </c>
      <c r="F21" s="69">
        <f>F22</f>
        <v>71237</v>
      </c>
    </row>
    <row r="22" spans="1:6" ht="31.5">
      <c r="A22" s="17" t="s">
        <v>85</v>
      </c>
      <c r="B22" s="7" t="s">
        <v>250</v>
      </c>
      <c r="C22" s="1" t="s">
        <v>38</v>
      </c>
      <c r="D22" s="61">
        <f>прил4!G54</f>
        <v>70375</v>
      </c>
      <c r="E22" s="61">
        <f>прил4!H54</f>
        <v>70375</v>
      </c>
      <c r="F22" s="61">
        <f>прил4!I54</f>
        <v>71237</v>
      </c>
    </row>
    <row r="23" spans="1:6" ht="63">
      <c r="A23" s="67" t="s">
        <v>86</v>
      </c>
      <c r="B23" s="66" t="s">
        <v>41</v>
      </c>
      <c r="C23" s="18" t="s">
        <v>40</v>
      </c>
      <c r="D23" s="69">
        <f>SUM(D24)</f>
        <v>79005</v>
      </c>
      <c r="E23" s="69">
        <f>E24</f>
        <v>103024</v>
      </c>
      <c r="F23" s="69">
        <f>F24</f>
        <v>127043</v>
      </c>
    </row>
    <row r="24" spans="1:6" ht="31.5">
      <c r="A24" s="17" t="s">
        <v>87</v>
      </c>
      <c r="B24" s="21" t="s">
        <v>244</v>
      </c>
      <c r="C24" s="1" t="s">
        <v>217</v>
      </c>
      <c r="D24" s="61">
        <f>прил4!G63</f>
        <v>79005</v>
      </c>
      <c r="E24" s="61">
        <f>прил4!H63</f>
        <v>103024</v>
      </c>
      <c r="F24" s="61">
        <f>прил4!I63</f>
        <v>127043</v>
      </c>
    </row>
    <row r="25" spans="1:6" ht="15.75">
      <c r="A25" s="67" t="s">
        <v>88</v>
      </c>
      <c r="B25" s="66" t="s">
        <v>69</v>
      </c>
      <c r="C25" s="18" t="s">
        <v>70</v>
      </c>
      <c r="D25" s="69">
        <f>D26</f>
        <v>646945</v>
      </c>
      <c r="E25" s="69">
        <f>E26</f>
        <v>222223</v>
      </c>
      <c r="F25" s="69">
        <f>F26</f>
        <v>252673</v>
      </c>
    </row>
    <row r="26" spans="1:6" ht="33">
      <c r="A26" s="17" t="s">
        <v>43</v>
      </c>
      <c r="B26" s="62" t="s">
        <v>15</v>
      </c>
      <c r="C26" s="1" t="s">
        <v>10</v>
      </c>
      <c r="D26" s="61">
        <f>прил4!G76</f>
        <v>646945</v>
      </c>
      <c r="E26" s="61">
        <f>прил4!H76</f>
        <v>222223</v>
      </c>
      <c r="F26" s="61">
        <f>прил4!I76</f>
        <v>252673</v>
      </c>
    </row>
    <row r="27" spans="1:6" ht="33.75" customHeight="1">
      <c r="A27" s="67" t="s">
        <v>110</v>
      </c>
      <c r="B27" s="66" t="s">
        <v>90</v>
      </c>
      <c r="C27" s="18" t="s">
        <v>91</v>
      </c>
      <c r="D27" s="69">
        <f>SUM(D28:D30)</f>
        <v>1105896</v>
      </c>
      <c r="E27" s="69">
        <f>SUM(E28:E30)</f>
        <v>1026792</v>
      </c>
      <c r="F27" s="69">
        <f>SUM(F28:F30)</f>
        <v>1026792</v>
      </c>
    </row>
    <row r="28" spans="1:6" ht="15.75">
      <c r="A28" s="17" t="s">
        <v>111</v>
      </c>
      <c r="B28" s="7" t="s">
        <v>101</v>
      </c>
      <c r="C28" s="1" t="s">
        <v>102</v>
      </c>
      <c r="D28" s="61">
        <f>прил4!G89</f>
        <v>7800</v>
      </c>
      <c r="E28" s="61">
        <f>прил4!H89</f>
        <v>7800</v>
      </c>
      <c r="F28" s="61">
        <f>прил4!I89</f>
        <v>7800</v>
      </c>
    </row>
    <row r="29" spans="1:6" ht="15.75">
      <c r="A29" s="17" t="s">
        <v>112</v>
      </c>
      <c r="B29" s="7" t="s">
        <v>29</v>
      </c>
      <c r="C29" s="1" t="s">
        <v>92</v>
      </c>
      <c r="D29" s="61">
        <f>прил4!G95</f>
        <v>118405</v>
      </c>
      <c r="E29" s="61">
        <f>прил4!H95</f>
        <v>62000</v>
      </c>
      <c r="F29" s="61">
        <f>прил4!I95</f>
        <v>62000</v>
      </c>
    </row>
    <row r="30" spans="1:6" ht="15.75">
      <c r="A30" s="17" t="s">
        <v>21</v>
      </c>
      <c r="B30" s="7" t="s">
        <v>13</v>
      </c>
      <c r="C30" s="1" t="s">
        <v>12</v>
      </c>
      <c r="D30" s="61">
        <f>прил4!G103</f>
        <v>979691</v>
      </c>
      <c r="E30" s="61">
        <f>прил4!H103</f>
        <v>956992</v>
      </c>
      <c r="F30" s="61">
        <f>прил4!I103</f>
        <v>956992</v>
      </c>
    </row>
    <row r="31" spans="1:6" ht="33.75" customHeight="1">
      <c r="A31" s="67" t="s">
        <v>100</v>
      </c>
      <c r="B31" s="66" t="s">
        <v>30</v>
      </c>
      <c r="C31" s="18" t="s">
        <v>31</v>
      </c>
      <c r="D31" s="69">
        <f>D32</f>
        <v>3000</v>
      </c>
      <c r="E31" s="69">
        <f>E32</f>
        <v>3000</v>
      </c>
      <c r="F31" s="69">
        <f>F32</f>
        <v>3000</v>
      </c>
    </row>
    <row r="32" spans="1:6" ht="39" customHeight="1">
      <c r="A32" s="17" t="s">
        <v>22</v>
      </c>
      <c r="B32" s="7" t="s">
        <v>34</v>
      </c>
      <c r="C32" s="1" t="s">
        <v>35</v>
      </c>
      <c r="D32" s="61">
        <f>прил4!G116</f>
        <v>3000</v>
      </c>
      <c r="E32" s="61">
        <f>прил4!H116</f>
        <v>3000</v>
      </c>
      <c r="F32" s="61">
        <f>прил4!I116</f>
        <v>3000</v>
      </c>
    </row>
    <row r="33" spans="1:6" ht="22.5" customHeight="1">
      <c r="A33" s="17" t="s">
        <v>113</v>
      </c>
      <c r="B33" s="66" t="s">
        <v>171</v>
      </c>
      <c r="C33" s="18"/>
      <c r="D33" s="109">
        <f>D14+D21+D23+D25+D27+D31</f>
        <v>7698793.11</v>
      </c>
      <c r="E33" s="109">
        <f>E14+E21+E23+E25+E27+E31</f>
        <v>5048962</v>
      </c>
      <c r="F33" s="109">
        <f>F14+F21+F23+F25+F27+F31</f>
        <v>4819989</v>
      </c>
    </row>
    <row r="34" spans="1:6" ht="31.5">
      <c r="A34" s="17" t="s">
        <v>114</v>
      </c>
      <c r="B34" s="7" t="s">
        <v>44</v>
      </c>
      <c r="C34" s="1"/>
      <c r="D34" s="61">
        <f>прил4!G122</f>
        <v>0</v>
      </c>
      <c r="E34" s="61">
        <f>прил4!H122</f>
        <v>148000</v>
      </c>
      <c r="F34" s="61">
        <f>прил4!I122</f>
        <v>295000</v>
      </c>
    </row>
    <row r="35" spans="1:6" ht="15.75">
      <c r="A35" s="112" t="s">
        <v>19</v>
      </c>
      <c r="B35" s="113"/>
      <c r="C35" s="18"/>
      <c r="D35" s="69">
        <f>D33+D34</f>
        <v>7698793.11</v>
      </c>
      <c r="E35" s="69">
        <f>E33+E34</f>
        <v>5196962</v>
      </c>
      <c r="F35" s="69">
        <f>F33+F34</f>
        <v>5114989</v>
      </c>
    </row>
    <row r="36" spans="1:6" ht="12.75">
      <c r="A36" s="74"/>
      <c r="B36" s="75"/>
      <c r="C36" s="76"/>
      <c r="D36" s="77"/>
      <c r="E36" s="77"/>
      <c r="F36" s="77"/>
    </row>
    <row r="37" ht="35.25" customHeight="1"/>
    <row r="38" ht="35.25" customHeight="1"/>
  </sheetData>
  <sheetProtection/>
  <mergeCells count="6">
    <mergeCell ref="A35:B35"/>
    <mergeCell ref="A10:F10"/>
    <mergeCell ref="E1:F1"/>
    <mergeCell ref="E2:F2"/>
    <mergeCell ref="E3:F3"/>
    <mergeCell ref="E4:F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zoomScale="90" zoomScaleNormal="90" zoomScaleSheetLayoutView="75" zoomScalePageLayoutView="0" workbookViewId="0" topLeftCell="A1">
      <selection activeCell="H4" sqref="H4:I4"/>
    </sheetView>
  </sheetViews>
  <sheetFormatPr defaultColWidth="9.00390625" defaultRowHeight="12.75"/>
  <cols>
    <col min="1" max="1" width="6.75390625" style="22" customWidth="1"/>
    <col min="2" max="2" width="44.375" style="23" customWidth="1"/>
    <col min="3" max="3" width="11.125" style="24" customWidth="1"/>
    <col min="4" max="4" width="11.875" style="24" customWidth="1"/>
    <col min="5" max="5" width="11.625" style="25" customWidth="1"/>
    <col min="6" max="6" width="12.375" style="24" customWidth="1"/>
    <col min="7" max="7" width="16.25390625" style="30" customWidth="1"/>
    <col min="8" max="8" width="17.375" style="30" customWidth="1"/>
    <col min="9" max="9" width="15.25390625" style="30" customWidth="1"/>
    <col min="10" max="16384" width="9.125" style="4" customWidth="1"/>
  </cols>
  <sheetData>
    <row r="1" spans="8:9" ht="15.75">
      <c r="H1" s="119" t="s">
        <v>293</v>
      </c>
      <c r="I1" s="119"/>
    </row>
    <row r="2" spans="8:9" ht="15.75">
      <c r="H2" s="119" t="s">
        <v>239</v>
      </c>
      <c r="I2" s="119"/>
    </row>
    <row r="3" spans="8:9" ht="15.75">
      <c r="H3" s="119" t="s">
        <v>27</v>
      </c>
      <c r="I3" s="119"/>
    </row>
    <row r="4" spans="8:9" ht="18.75">
      <c r="H4" s="115" t="s">
        <v>294</v>
      </c>
      <c r="I4" s="115"/>
    </row>
    <row r="5" spans="8:9" ht="15.75">
      <c r="H5" s="107"/>
      <c r="I5" s="107"/>
    </row>
    <row r="6" spans="2:9" ht="18.75">
      <c r="B6" s="59"/>
      <c r="C6" s="59"/>
      <c r="F6" s="31"/>
      <c r="G6" s="27"/>
      <c r="H6" s="108" t="s">
        <v>0</v>
      </c>
      <c r="I6" s="108"/>
    </row>
    <row r="7" spans="2:9" ht="18.75">
      <c r="B7" s="59"/>
      <c r="C7" s="59"/>
      <c r="F7" s="31"/>
      <c r="G7" s="27"/>
      <c r="H7" s="108" t="s">
        <v>239</v>
      </c>
      <c r="I7" s="108"/>
    </row>
    <row r="8" spans="2:9" ht="18.75">
      <c r="B8" s="59"/>
      <c r="C8" s="59"/>
      <c r="F8" s="31"/>
      <c r="G8" s="27"/>
      <c r="H8" s="108" t="s">
        <v>27</v>
      </c>
      <c r="I8" s="108"/>
    </row>
    <row r="9" spans="2:9" ht="18.75">
      <c r="B9" s="59"/>
      <c r="C9" s="59"/>
      <c r="F9" s="31"/>
      <c r="G9" s="27"/>
      <c r="H9" s="108" t="s">
        <v>255</v>
      </c>
      <c r="I9" s="108"/>
    </row>
    <row r="11" spans="1:9" ht="18.75">
      <c r="A11" s="118" t="s">
        <v>286</v>
      </c>
      <c r="B11" s="118"/>
      <c r="C11" s="118"/>
      <c r="D11" s="118"/>
      <c r="E11" s="118"/>
      <c r="F11" s="118"/>
      <c r="G11" s="118"/>
      <c r="H11" s="118"/>
      <c r="I11" s="118"/>
    </row>
    <row r="12" spans="1:9" ht="15.75">
      <c r="A12" s="20"/>
      <c r="B12" s="19"/>
      <c r="C12" s="28"/>
      <c r="D12" s="28"/>
      <c r="E12" s="29"/>
      <c r="F12" s="28"/>
      <c r="G12" s="26"/>
      <c r="H12" s="26"/>
      <c r="I12" s="26"/>
    </row>
    <row r="13" ht="15.75">
      <c r="I13" s="30" t="s">
        <v>99</v>
      </c>
    </row>
    <row r="14" spans="1:9" ht="38.25">
      <c r="A14" s="32" t="s">
        <v>71</v>
      </c>
      <c r="B14" s="32" t="s">
        <v>52</v>
      </c>
      <c r="C14" s="33" t="s">
        <v>53</v>
      </c>
      <c r="D14" s="33" t="s">
        <v>54</v>
      </c>
      <c r="E14" s="33" t="s">
        <v>25</v>
      </c>
      <c r="F14" s="33" t="s">
        <v>26</v>
      </c>
      <c r="G14" s="52" t="s">
        <v>215</v>
      </c>
      <c r="H14" s="52" t="s">
        <v>216</v>
      </c>
      <c r="I14" s="52" t="s">
        <v>242</v>
      </c>
    </row>
    <row r="15" spans="1:9" ht="15.75">
      <c r="A15" s="35" t="s">
        <v>74</v>
      </c>
      <c r="B15" s="33" t="s">
        <v>75</v>
      </c>
      <c r="C15" s="35" t="s">
        <v>76</v>
      </c>
      <c r="D15" s="33" t="s">
        <v>77</v>
      </c>
      <c r="E15" s="35" t="s">
        <v>78</v>
      </c>
      <c r="F15" s="33" t="s">
        <v>79</v>
      </c>
      <c r="G15" s="35" t="s">
        <v>80</v>
      </c>
      <c r="H15" s="33" t="s">
        <v>84</v>
      </c>
      <c r="I15" s="35" t="s">
        <v>85</v>
      </c>
    </row>
    <row r="16" spans="1:9" ht="25.5">
      <c r="A16" s="33" t="s">
        <v>74</v>
      </c>
      <c r="B16" s="71" t="s">
        <v>172</v>
      </c>
      <c r="C16" s="33" t="s">
        <v>103</v>
      </c>
      <c r="D16" s="33"/>
      <c r="E16" s="58"/>
      <c r="F16" s="33"/>
      <c r="G16" s="73"/>
      <c r="H16" s="73"/>
      <c r="I16" s="73"/>
    </row>
    <row r="17" spans="1:9" ht="15.75">
      <c r="A17" s="33" t="s">
        <v>75</v>
      </c>
      <c r="B17" s="71" t="s">
        <v>56</v>
      </c>
      <c r="C17" s="72" t="s">
        <v>103</v>
      </c>
      <c r="D17" s="72" t="s">
        <v>82</v>
      </c>
      <c r="E17" s="79" t="s">
        <v>55</v>
      </c>
      <c r="F17" s="72" t="s">
        <v>55</v>
      </c>
      <c r="G17" s="73">
        <f>G18+G23+G35+G40+G44+G51</f>
        <v>5793572.11</v>
      </c>
      <c r="H17" s="73">
        <f>H18+H23+H35+H40+H44</f>
        <v>3627248</v>
      </c>
      <c r="I17" s="73">
        <f>I18+I23+I35+I40+I44</f>
        <v>3342944</v>
      </c>
    </row>
    <row r="18" spans="1:9" ht="38.25">
      <c r="A18" s="33" t="s">
        <v>76</v>
      </c>
      <c r="B18" s="36" t="s">
        <v>94</v>
      </c>
      <c r="C18" s="33" t="s">
        <v>103</v>
      </c>
      <c r="D18" s="33" t="s">
        <v>83</v>
      </c>
      <c r="E18" s="58" t="s">
        <v>55</v>
      </c>
      <c r="F18" s="33" t="s">
        <v>55</v>
      </c>
      <c r="G18" s="52">
        <f>G19</f>
        <v>1035951</v>
      </c>
      <c r="H18" s="52">
        <f aca="true" t="shared" si="0" ref="G18:I21">H19</f>
        <v>712106</v>
      </c>
      <c r="I18" s="52">
        <f t="shared" si="0"/>
        <v>712106</v>
      </c>
    </row>
    <row r="19" spans="1:9" ht="25.5">
      <c r="A19" s="33" t="s">
        <v>77</v>
      </c>
      <c r="B19" s="36" t="s">
        <v>228</v>
      </c>
      <c r="C19" s="33" t="s">
        <v>103</v>
      </c>
      <c r="D19" s="33" t="s">
        <v>83</v>
      </c>
      <c r="E19" s="33" t="s">
        <v>201</v>
      </c>
      <c r="F19" s="33" t="s">
        <v>55</v>
      </c>
      <c r="G19" s="52">
        <f t="shared" si="0"/>
        <v>1035951</v>
      </c>
      <c r="H19" s="52">
        <f t="shared" si="0"/>
        <v>712106</v>
      </c>
      <c r="I19" s="52">
        <f t="shared" si="0"/>
        <v>712106</v>
      </c>
    </row>
    <row r="20" spans="1:9" ht="42.75" customHeight="1">
      <c r="A20" s="33" t="s">
        <v>78</v>
      </c>
      <c r="B20" s="36" t="s">
        <v>93</v>
      </c>
      <c r="C20" s="33" t="s">
        <v>103</v>
      </c>
      <c r="D20" s="33" t="s">
        <v>83</v>
      </c>
      <c r="E20" s="33" t="s">
        <v>198</v>
      </c>
      <c r="F20" s="33" t="s">
        <v>55</v>
      </c>
      <c r="G20" s="52">
        <f t="shared" si="0"/>
        <v>1035951</v>
      </c>
      <c r="H20" s="52">
        <f t="shared" si="0"/>
        <v>712106</v>
      </c>
      <c r="I20" s="52">
        <f t="shared" si="0"/>
        <v>712106</v>
      </c>
    </row>
    <row r="21" spans="1:11" ht="63.75">
      <c r="A21" s="33" t="s">
        <v>79</v>
      </c>
      <c r="B21" s="36" t="s">
        <v>57</v>
      </c>
      <c r="C21" s="33" t="s">
        <v>103</v>
      </c>
      <c r="D21" s="33" t="s">
        <v>83</v>
      </c>
      <c r="E21" s="33" t="s">
        <v>198</v>
      </c>
      <c r="F21" s="33" t="s">
        <v>58</v>
      </c>
      <c r="G21" s="52">
        <f>G22</f>
        <v>1035951</v>
      </c>
      <c r="H21" s="52">
        <f t="shared" si="0"/>
        <v>712106</v>
      </c>
      <c r="I21" s="52">
        <f t="shared" si="0"/>
        <v>712106</v>
      </c>
      <c r="K21" s="4" t="s">
        <v>104</v>
      </c>
    </row>
    <row r="22" spans="1:9" ht="25.5">
      <c r="A22" s="33" t="s">
        <v>80</v>
      </c>
      <c r="B22" s="36" t="s">
        <v>59</v>
      </c>
      <c r="C22" s="33" t="s">
        <v>103</v>
      </c>
      <c r="D22" s="33" t="s">
        <v>83</v>
      </c>
      <c r="E22" s="33" t="s">
        <v>198</v>
      </c>
      <c r="F22" s="33" t="s">
        <v>60</v>
      </c>
      <c r="G22" s="52">
        <v>1035951</v>
      </c>
      <c r="H22" s="52">
        <v>712106</v>
      </c>
      <c r="I22" s="52">
        <v>712106</v>
      </c>
    </row>
    <row r="23" spans="1:9" ht="51">
      <c r="A23" s="33" t="s">
        <v>84</v>
      </c>
      <c r="B23" s="36" t="s">
        <v>49</v>
      </c>
      <c r="C23" s="33" t="s">
        <v>103</v>
      </c>
      <c r="D23" s="33" t="s">
        <v>68</v>
      </c>
      <c r="E23" s="33" t="s">
        <v>55</v>
      </c>
      <c r="F23" s="33" t="s">
        <v>55</v>
      </c>
      <c r="G23" s="52">
        <f>SUM(G24)</f>
        <v>3505786.1100000003</v>
      </c>
      <c r="H23" s="52">
        <f>SUM(H24)</f>
        <v>2855640</v>
      </c>
      <c r="I23" s="52">
        <f>SUM(I24)</f>
        <v>2571336</v>
      </c>
    </row>
    <row r="24" spans="1:9" ht="25.5">
      <c r="A24" s="33" t="s">
        <v>85</v>
      </c>
      <c r="B24" s="36" t="s">
        <v>228</v>
      </c>
      <c r="C24" s="33" t="s">
        <v>103</v>
      </c>
      <c r="D24" s="33" t="s">
        <v>68</v>
      </c>
      <c r="E24" s="33" t="s">
        <v>201</v>
      </c>
      <c r="F24" s="33" t="s">
        <v>55</v>
      </c>
      <c r="G24" s="52">
        <f>G25+G32</f>
        <v>3505786.1100000003</v>
      </c>
      <c r="H24" s="52">
        <f>H25+H32</f>
        <v>2855640</v>
      </c>
      <c r="I24" s="52">
        <f>I25+I32</f>
        <v>2571336</v>
      </c>
    </row>
    <row r="25" spans="1:9" ht="25.5">
      <c r="A25" s="33" t="s">
        <v>86</v>
      </c>
      <c r="B25" s="36" t="s">
        <v>93</v>
      </c>
      <c r="C25" s="33" t="s">
        <v>103</v>
      </c>
      <c r="D25" s="33" t="s">
        <v>68</v>
      </c>
      <c r="E25" s="33" t="s">
        <v>198</v>
      </c>
      <c r="F25" s="33" t="s">
        <v>55</v>
      </c>
      <c r="G25" s="52">
        <f>G26+G28+G30</f>
        <v>3364565.1100000003</v>
      </c>
      <c r="H25" s="52">
        <f>H26+H28+H30</f>
        <v>2855640</v>
      </c>
      <c r="I25" s="52">
        <f>I26+I28+I30</f>
        <v>2571336</v>
      </c>
    </row>
    <row r="26" spans="1:9" ht="63.75">
      <c r="A26" s="33" t="s">
        <v>87</v>
      </c>
      <c r="B26" s="36" t="s">
        <v>57</v>
      </c>
      <c r="C26" s="33" t="s">
        <v>103</v>
      </c>
      <c r="D26" s="33" t="s">
        <v>68</v>
      </c>
      <c r="E26" s="33" t="s">
        <v>198</v>
      </c>
      <c r="F26" s="33" t="s">
        <v>58</v>
      </c>
      <c r="G26" s="52">
        <f>G27</f>
        <v>1965220</v>
      </c>
      <c r="H26" s="52">
        <f>H27</f>
        <v>2165220</v>
      </c>
      <c r="I26" s="52">
        <f>I27</f>
        <v>1993013</v>
      </c>
    </row>
    <row r="27" spans="1:9" ht="25.5">
      <c r="A27" s="33" t="s">
        <v>88</v>
      </c>
      <c r="B27" s="36" t="s">
        <v>59</v>
      </c>
      <c r="C27" s="33" t="s">
        <v>103</v>
      </c>
      <c r="D27" s="33" t="s">
        <v>68</v>
      </c>
      <c r="E27" s="33" t="s">
        <v>198</v>
      </c>
      <c r="F27" s="33" t="s">
        <v>60</v>
      </c>
      <c r="G27" s="52">
        <v>1965220</v>
      </c>
      <c r="H27" s="52">
        <v>2165220</v>
      </c>
      <c r="I27" s="52">
        <v>1993013</v>
      </c>
    </row>
    <row r="28" spans="1:9" ht="25.5">
      <c r="A28" s="33" t="s">
        <v>43</v>
      </c>
      <c r="B28" s="36" t="s">
        <v>219</v>
      </c>
      <c r="C28" s="33" t="s">
        <v>103</v>
      </c>
      <c r="D28" s="33" t="s">
        <v>68</v>
      </c>
      <c r="E28" s="33" t="s">
        <v>198</v>
      </c>
      <c r="F28" s="33" t="s">
        <v>61</v>
      </c>
      <c r="G28" s="64">
        <f>SUM(G29)</f>
        <v>1391995.11</v>
      </c>
      <c r="H28" s="64">
        <f>SUM(H29)</f>
        <v>685420</v>
      </c>
      <c r="I28" s="64">
        <f>SUM(I29)</f>
        <v>573323</v>
      </c>
    </row>
    <row r="29" spans="1:9" ht="38.25">
      <c r="A29" s="33" t="s">
        <v>110</v>
      </c>
      <c r="B29" s="36" t="s">
        <v>62</v>
      </c>
      <c r="C29" s="33" t="s">
        <v>103</v>
      </c>
      <c r="D29" s="33" t="s">
        <v>68</v>
      </c>
      <c r="E29" s="33" t="s">
        <v>198</v>
      </c>
      <c r="F29" s="33" t="s">
        <v>63</v>
      </c>
      <c r="G29" s="64">
        <v>1391995.11</v>
      </c>
      <c r="H29" s="64">
        <v>685420</v>
      </c>
      <c r="I29" s="64">
        <v>573323</v>
      </c>
    </row>
    <row r="30" spans="1:9" ht="15.75">
      <c r="A30" s="33" t="s">
        <v>111</v>
      </c>
      <c r="B30" s="36" t="s">
        <v>64</v>
      </c>
      <c r="C30" s="33" t="s">
        <v>103</v>
      </c>
      <c r="D30" s="33" t="s">
        <v>68</v>
      </c>
      <c r="E30" s="33" t="s">
        <v>198</v>
      </c>
      <c r="F30" s="33" t="s">
        <v>65</v>
      </c>
      <c r="G30" s="64">
        <f>G31</f>
        <v>7350</v>
      </c>
      <c r="H30" s="64">
        <f>H31</f>
        <v>5000</v>
      </c>
      <c r="I30" s="64">
        <f>I31</f>
        <v>5000</v>
      </c>
    </row>
    <row r="31" spans="1:9" ht="15.75">
      <c r="A31" s="33" t="s">
        <v>112</v>
      </c>
      <c r="B31" s="36" t="s">
        <v>206</v>
      </c>
      <c r="C31" s="33" t="s">
        <v>103</v>
      </c>
      <c r="D31" s="33" t="s">
        <v>68</v>
      </c>
      <c r="E31" s="33" t="s">
        <v>198</v>
      </c>
      <c r="F31" s="33" t="s">
        <v>205</v>
      </c>
      <c r="G31" s="52">
        <v>7350</v>
      </c>
      <c r="H31" s="52">
        <v>5000</v>
      </c>
      <c r="I31" s="52">
        <v>5000</v>
      </c>
    </row>
    <row r="32" spans="1:9" ht="75.75" customHeight="1">
      <c r="A32" s="33" t="s">
        <v>21</v>
      </c>
      <c r="B32" s="36" t="s">
        <v>266</v>
      </c>
      <c r="C32" s="33" t="s">
        <v>103</v>
      </c>
      <c r="D32" s="33" t="s">
        <v>68</v>
      </c>
      <c r="E32" s="33" t="s">
        <v>260</v>
      </c>
      <c r="F32" s="33"/>
      <c r="G32" s="52">
        <f>G33</f>
        <v>141221</v>
      </c>
      <c r="H32" s="52"/>
      <c r="I32" s="52"/>
    </row>
    <row r="33" spans="1:9" ht="51">
      <c r="A33" s="33" t="s">
        <v>100</v>
      </c>
      <c r="B33" s="36" t="s">
        <v>261</v>
      </c>
      <c r="C33" s="33" t="s">
        <v>103</v>
      </c>
      <c r="D33" s="33" t="s">
        <v>68</v>
      </c>
      <c r="E33" s="33" t="s">
        <v>260</v>
      </c>
      <c r="F33" s="33" t="s">
        <v>58</v>
      </c>
      <c r="G33" s="52">
        <f>G34</f>
        <v>141221</v>
      </c>
      <c r="H33" s="52">
        <v>0</v>
      </c>
      <c r="I33" s="52">
        <v>0</v>
      </c>
    </row>
    <row r="34" spans="1:9" ht="51">
      <c r="A34" s="33" t="s">
        <v>22</v>
      </c>
      <c r="B34" s="36" t="s">
        <v>261</v>
      </c>
      <c r="C34" s="33" t="s">
        <v>103</v>
      </c>
      <c r="D34" s="33" t="s">
        <v>68</v>
      </c>
      <c r="E34" s="33" t="s">
        <v>260</v>
      </c>
      <c r="F34" s="33" t="s">
        <v>60</v>
      </c>
      <c r="G34" s="52">
        <v>141221</v>
      </c>
      <c r="H34" s="52">
        <v>0</v>
      </c>
      <c r="I34" s="52">
        <v>0</v>
      </c>
    </row>
    <row r="35" spans="1:9" ht="45" customHeight="1">
      <c r="A35" s="33" t="s">
        <v>113</v>
      </c>
      <c r="B35" s="80" t="s">
        <v>6</v>
      </c>
      <c r="C35" s="33" t="s">
        <v>103</v>
      </c>
      <c r="D35" s="33" t="s">
        <v>89</v>
      </c>
      <c r="E35" s="33"/>
      <c r="F35" s="33"/>
      <c r="G35" s="52">
        <f aca="true" t="shared" si="1" ref="G35:I37">G36</f>
        <v>54802</v>
      </c>
      <c r="H35" s="52">
        <f t="shared" si="1"/>
        <v>54802</v>
      </c>
      <c r="I35" s="52">
        <f t="shared" si="1"/>
        <v>54802</v>
      </c>
    </row>
    <row r="36" spans="1:9" ht="28.5" customHeight="1">
      <c r="A36" s="33" t="s">
        <v>114</v>
      </c>
      <c r="B36" s="36" t="s">
        <v>228</v>
      </c>
      <c r="C36" s="33" t="s">
        <v>103</v>
      </c>
      <c r="D36" s="33" t="s">
        <v>89</v>
      </c>
      <c r="E36" s="33" t="s">
        <v>201</v>
      </c>
      <c r="F36" s="33"/>
      <c r="G36" s="52">
        <f t="shared" si="1"/>
        <v>54802</v>
      </c>
      <c r="H36" s="52">
        <f t="shared" si="1"/>
        <v>54802</v>
      </c>
      <c r="I36" s="52">
        <f t="shared" si="1"/>
        <v>54802</v>
      </c>
    </row>
    <row r="37" spans="1:9" ht="25.5">
      <c r="A37" s="33" t="s">
        <v>115</v>
      </c>
      <c r="B37" s="36" t="s">
        <v>93</v>
      </c>
      <c r="C37" s="33" t="s">
        <v>103</v>
      </c>
      <c r="D37" s="33" t="s">
        <v>89</v>
      </c>
      <c r="E37" s="33" t="s">
        <v>198</v>
      </c>
      <c r="F37" s="33"/>
      <c r="G37" s="52">
        <f>G38</f>
        <v>54802</v>
      </c>
      <c r="H37" s="52">
        <f t="shared" si="1"/>
        <v>54802</v>
      </c>
      <c r="I37" s="52">
        <f t="shared" si="1"/>
        <v>54802</v>
      </c>
    </row>
    <row r="38" spans="1:9" ht="15.75">
      <c r="A38" s="33" t="s">
        <v>116</v>
      </c>
      <c r="B38" s="36" t="s">
        <v>7</v>
      </c>
      <c r="C38" s="33" t="s">
        <v>103</v>
      </c>
      <c r="D38" s="33" t="s">
        <v>89</v>
      </c>
      <c r="E38" s="33" t="s">
        <v>198</v>
      </c>
      <c r="F38" s="33" t="s">
        <v>8</v>
      </c>
      <c r="G38" s="52">
        <f>G39</f>
        <v>54802</v>
      </c>
      <c r="H38" s="52">
        <f>H39</f>
        <v>54802</v>
      </c>
      <c r="I38" s="52">
        <f>I39</f>
        <v>54802</v>
      </c>
    </row>
    <row r="39" spans="1:9" ht="15.75">
      <c r="A39" s="33" t="s">
        <v>117</v>
      </c>
      <c r="B39" s="36" t="s">
        <v>18</v>
      </c>
      <c r="C39" s="33" t="s">
        <v>103</v>
      </c>
      <c r="D39" s="33" t="s">
        <v>89</v>
      </c>
      <c r="E39" s="33" t="s">
        <v>198</v>
      </c>
      <c r="F39" s="33" t="s">
        <v>17</v>
      </c>
      <c r="G39" s="52">
        <v>54802</v>
      </c>
      <c r="H39" s="52">
        <v>54802</v>
      </c>
      <c r="I39" s="52">
        <v>54802</v>
      </c>
    </row>
    <row r="40" spans="1:9" ht="15.75">
      <c r="A40" s="33" t="s">
        <v>118</v>
      </c>
      <c r="B40" s="36" t="s">
        <v>51</v>
      </c>
      <c r="C40" s="33" t="s">
        <v>103</v>
      </c>
      <c r="D40" s="33" t="s">
        <v>32</v>
      </c>
      <c r="E40" s="33"/>
      <c r="F40" s="33"/>
      <c r="G40" s="52">
        <f aca="true" t="shared" si="2" ref="G40:I42">G41</f>
        <v>1000</v>
      </c>
      <c r="H40" s="52">
        <f t="shared" si="2"/>
        <v>1000</v>
      </c>
      <c r="I40" s="52">
        <f t="shared" si="2"/>
        <v>1000</v>
      </c>
    </row>
    <row r="41" spans="1:9" ht="15.75">
      <c r="A41" s="33" t="s">
        <v>119</v>
      </c>
      <c r="B41" s="36" t="s">
        <v>95</v>
      </c>
      <c r="C41" s="33" t="s">
        <v>103</v>
      </c>
      <c r="D41" s="33" t="s">
        <v>32</v>
      </c>
      <c r="E41" s="33" t="s">
        <v>202</v>
      </c>
      <c r="F41" s="33"/>
      <c r="G41" s="52">
        <f t="shared" si="2"/>
        <v>1000</v>
      </c>
      <c r="H41" s="52">
        <f t="shared" si="2"/>
        <v>1000</v>
      </c>
      <c r="I41" s="52">
        <f t="shared" si="2"/>
        <v>1000</v>
      </c>
    </row>
    <row r="42" spans="1:9" ht="15.75">
      <c r="A42" s="33" t="s">
        <v>23</v>
      </c>
      <c r="B42" s="81" t="s">
        <v>64</v>
      </c>
      <c r="C42" s="33" t="s">
        <v>103</v>
      </c>
      <c r="D42" s="33" t="s">
        <v>32</v>
      </c>
      <c r="E42" s="33" t="s">
        <v>202</v>
      </c>
      <c r="F42" s="33" t="s">
        <v>65</v>
      </c>
      <c r="G42" s="52">
        <f t="shared" si="2"/>
        <v>1000</v>
      </c>
      <c r="H42" s="52">
        <f t="shared" si="2"/>
        <v>1000</v>
      </c>
      <c r="I42" s="52">
        <f t="shared" si="2"/>
        <v>1000</v>
      </c>
    </row>
    <row r="43" spans="1:9" ht="15.75">
      <c r="A43" s="33" t="s">
        <v>24</v>
      </c>
      <c r="B43" s="70" t="s">
        <v>2</v>
      </c>
      <c r="C43" s="33" t="s">
        <v>103</v>
      </c>
      <c r="D43" s="33" t="s">
        <v>32</v>
      </c>
      <c r="E43" s="33" t="s">
        <v>202</v>
      </c>
      <c r="F43" s="33" t="s">
        <v>16</v>
      </c>
      <c r="G43" s="52">
        <v>1000</v>
      </c>
      <c r="H43" s="52">
        <v>1000</v>
      </c>
      <c r="I43" s="52">
        <v>1000</v>
      </c>
    </row>
    <row r="44" spans="1:9" ht="20.25" customHeight="1">
      <c r="A44" s="33" t="s">
        <v>120</v>
      </c>
      <c r="B44" s="70" t="s">
        <v>28</v>
      </c>
      <c r="C44" s="33" t="s">
        <v>103</v>
      </c>
      <c r="D44" s="33" t="s">
        <v>33</v>
      </c>
      <c r="E44" s="33"/>
      <c r="F44" s="33"/>
      <c r="G44" s="52">
        <f>G45+G48</f>
        <v>1119234</v>
      </c>
      <c r="H44" s="52">
        <f>H45+H48</f>
        <v>3700</v>
      </c>
      <c r="I44" s="52">
        <f>I45+I48</f>
        <v>3700</v>
      </c>
    </row>
    <row r="45" spans="1:9" ht="38.25">
      <c r="A45" s="33" t="s">
        <v>121</v>
      </c>
      <c r="B45" s="93" t="s">
        <v>229</v>
      </c>
      <c r="C45" s="33" t="s">
        <v>103</v>
      </c>
      <c r="D45" s="33" t="s">
        <v>33</v>
      </c>
      <c r="E45" s="33" t="s">
        <v>200</v>
      </c>
      <c r="F45" s="33"/>
      <c r="G45" s="52">
        <f aca="true" t="shared" si="3" ref="G45:I46">G46</f>
        <v>3700</v>
      </c>
      <c r="H45" s="52">
        <f t="shared" si="3"/>
        <v>3700</v>
      </c>
      <c r="I45" s="52">
        <f t="shared" si="3"/>
        <v>3700</v>
      </c>
    </row>
    <row r="46" spans="1:9" ht="25.5">
      <c r="A46" s="33" t="s">
        <v>122</v>
      </c>
      <c r="B46" s="36" t="s">
        <v>219</v>
      </c>
      <c r="C46" s="33" t="s">
        <v>103</v>
      </c>
      <c r="D46" s="33" t="s">
        <v>33</v>
      </c>
      <c r="E46" s="33" t="s">
        <v>200</v>
      </c>
      <c r="F46" s="33" t="s">
        <v>61</v>
      </c>
      <c r="G46" s="52">
        <f t="shared" si="3"/>
        <v>3700</v>
      </c>
      <c r="H46" s="52">
        <f t="shared" si="3"/>
        <v>3700</v>
      </c>
      <c r="I46" s="52">
        <f>I47</f>
        <v>3700</v>
      </c>
    </row>
    <row r="47" spans="1:9" ht="38.25">
      <c r="A47" s="33" t="s">
        <v>123</v>
      </c>
      <c r="B47" s="36" t="s">
        <v>62</v>
      </c>
      <c r="C47" s="33" t="s">
        <v>103</v>
      </c>
      <c r="D47" s="33" t="s">
        <v>33</v>
      </c>
      <c r="E47" s="33" t="s">
        <v>200</v>
      </c>
      <c r="F47" s="33" t="s">
        <v>63</v>
      </c>
      <c r="G47" s="52">
        <v>3700</v>
      </c>
      <c r="H47" s="52">
        <v>3700</v>
      </c>
      <c r="I47" s="52">
        <v>3700</v>
      </c>
    </row>
    <row r="48" spans="1:9" ht="15.75">
      <c r="A48" s="33" t="s">
        <v>124</v>
      </c>
      <c r="B48" s="36" t="s">
        <v>267</v>
      </c>
      <c r="C48" s="33" t="s">
        <v>103</v>
      </c>
      <c r="D48" s="33" t="s">
        <v>33</v>
      </c>
      <c r="E48" s="33" t="s">
        <v>232</v>
      </c>
      <c r="F48" s="33"/>
      <c r="G48" s="52">
        <f>G49</f>
        <v>1115534</v>
      </c>
      <c r="H48" s="52">
        <f>H49</f>
        <v>0</v>
      </c>
      <c r="I48" s="52">
        <f>I49</f>
        <v>0</v>
      </c>
    </row>
    <row r="49" spans="1:9" ht="25.5">
      <c r="A49" s="33" t="s">
        <v>125</v>
      </c>
      <c r="B49" s="36" t="s">
        <v>219</v>
      </c>
      <c r="C49" s="33" t="s">
        <v>103</v>
      </c>
      <c r="D49" s="33" t="s">
        <v>33</v>
      </c>
      <c r="E49" s="33" t="s">
        <v>232</v>
      </c>
      <c r="F49" s="33" t="s">
        <v>61</v>
      </c>
      <c r="G49" s="52">
        <f>G50</f>
        <v>1115534</v>
      </c>
      <c r="H49" s="52">
        <f>H53</f>
        <v>0</v>
      </c>
      <c r="I49" s="52">
        <f>I53</f>
        <v>0</v>
      </c>
    </row>
    <row r="50" spans="1:9" ht="27.75" customHeight="1">
      <c r="A50" s="33" t="s">
        <v>126</v>
      </c>
      <c r="B50" s="36" t="s">
        <v>62</v>
      </c>
      <c r="C50" s="33" t="s">
        <v>103</v>
      </c>
      <c r="D50" s="33" t="s">
        <v>33</v>
      </c>
      <c r="E50" s="33" t="s">
        <v>232</v>
      </c>
      <c r="F50" s="33" t="s">
        <v>63</v>
      </c>
      <c r="G50" s="52">
        <v>1115534</v>
      </c>
      <c r="H50" s="52">
        <v>840356</v>
      </c>
      <c r="I50" s="52">
        <v>840356</v>
      </c>
    </row>
    <row r="51" spans="1:9" ht="25.5">
      <c r="A51" s="33" t="s">
        <v>127</v>
      </c>
      <c r="B51" s="36" t="s">
        <v>291</v>
      </c>
      <c r="C51" s="33" t="s">
        <v>103</v>
      </c>
      <c r="D51" s="33" t="s">
        <v>92</v>
      </c>
      <c r="E51" s="33" t="s">
        <v>202</v>
      </c>
      <c r="F51" s="33"/>
      <c r="G51" s="52">
        <v>76799</v>
      </c>
      <c r="H51" s="52">
        <v>0</v>
      </c>
      <c r="I51" s="52">
        <v>0</v>
      </c>
    </row>
    <row r="52" spans="1:9" ht="25.5">
      <c r="A52" s="33" t="s">
        <v>128</v>
      </c>
      <c r="B52" s="36" t="s">
        <v>219</v>
      </c>
      <c r="C52" s="33"/>
      <c r="D52" s="33"/>
      <c r="E52" s="33" t="s">
        <v>202</v>
      </c>
      <c r="F52" s="33" t="s">
        <v>61</v>
      </c>
      <c r="G52" s="52">
        <v>76799</v>
      </c>
      <c r="H52" s="52">
        <v>0</v>
      </c>
      <c r="I52" s="52">
        <v>0</v>
      </c>
    </row>
    <row r="53" spans="1:9" ht="38.25">
      <c r="A53" s="33" t="s">
        <v>129</v>
      </c>
      <c r="B53" s="36" t="s">
        <v>62</v>
      </c>
      <c r="C53" s="33" t="s">
        <v>103</v>
      </c>
      <c r="D53" s="33" t="s">
        <v>92</v>
      </c>
      <c r="E53" s="33" t="s">
        <v>202</v>
      </c>
      <c r="F53" s="33" t="s">
        <v>63</v>
      </c>
      <c r="G53" s="52">
        <v>76799</v>
      </c>
      <c r="H53" s="52">
        <v>0</v>
      </c>
      <c r="I53" s="52">
        <v>0</v>
      </c>
    </row>
    <row r="54" spans="1:9" ht="15.75">
      <c r="A54" s="33" t="s">
        <v>130</v>
      </c>
      <c r="B54" s="71" t="s">
        <v>225</v>
      </c>
      <c r="C54" s="72" t="s">
        <v>103</v>
      </c>
      <c r="D54" s="72" t="s">
        <v>37</v>
      </c>
      <c r="E54" s="72"/>
      <c r="F54" s="72"/>
      <c r="G54" s="73">
        <f aca="true" t="shared" si="4" ref="G54:I56">G55</f>
        <v>70375</v>
      </c>
      <c r="H54" s="73">
        <f t="shared" si="4"/>
        <v>70375</v>
      </c>
      <c r="I54" s="73">
        <f t="shared" si="4"/>
        <v>71237</v>
      </c>
    </row>
    <row r="55" spans="1:9" ht="15.75">
      <c r="A55" s="33" t="s">
        <v>39</v>
      </c>
      <c r="B55" s="36" t="s">
        <v>9</v>
      </c>
      <c r="C55" s="33" t="s">
        <v>103</v>
      </c>
      <c r="D55" s="33" t="s">
        <v>38</v>
      </c>
      <c r="E55" s="33"/>
      <c r="F55" s="33"/>
      <c r="G55" s="52">
        <f t="shared" si="4"/>
        <v>70375</v>
      </c>
      <c r="H55" s="52">
        <f t="shared" si="4"/>
        <v>70375</v>
      </c>
      <c r="I55" s="52">
        <f t="shared" si="4"/>
        <v>71237</v>
      </c>
    </row>
    <row r="56" spans="1:9" ht="25.5">
      <c r="A56" s="33" t="s">
        <v>131</v>
      </c>
      <c r="B56" s="36" t="s">
        <v>228</v>
      </c>
      <c r="C56" s="33" t="s">
        <v>103</v>
      </c>
      <c r="D56" s="33" t="s">
        <v>38</v>
      </c>
      <c r="E56" s="33" t="s">
        <v>201</v>
      </c>
      <c r="F56" s="33"/>
      <c r="G56" s="52">
        <f t="shared" si="4"/>
        <v>70375</v>
      </c>
      <c r="H56" s="52">
        <f t="shared" si="4"/>
        <v>70375</v>
      </c>
      <c r="I56" s="52">
        <f t="shared" si="4"/>
        <v>71237</v>
      </c>
    </row>
    <row r="57" spans="1:9" ht="38.25" customHeight="1">
      <c r="A57" s="33" t="s">
        <v>45</v>
      </c>
      <c r="B57" s="36" t="s">
        <v>230</v>
      </c>
      <c r="C57" s="33" t="s">
        <v>103</v>
      </c>
      <c r="D57" s="33" t="s">
        <v>38</v>
      </c>
      <c r="E57" s="33" t="s">
        <v>199</v>
      </c>
      <c r="F57" s="33"/>
      <c r="G57" s="52">
        <f>G58+G60</f>
        <v>70375</v>
      </c>
      <c r="H57" s="52">
        <f>H58+H60</f>
        <v>70375</v>
      </c>
      <c r="I57" s="52">
        <f>I58+I60</f>
        <v>71237</v>
      </c>
    </row>
    <row r="58" spans="1:9" ht="63.75">
      <c r="A58" s="33" t="s">
        <v>46</v>
      </c>
      <c r="B58" s="36" t="s">
        <v>57</v>
      </c>
      <c r="C58" s="33" t="s">
        <v>103</v>
      </c>
      <c r="D58" s="33" t="s">
        <v>38</v>
      </c>
      <c r="E58" s="33" t="s">
        <v>199</v>
      </c>
      <c r="F58" s="33" t="s">
        <v>58</v>
      </c>
      <c r="G58" s="52">
        <f>G59</f>
        <v>57090</v>
      </c>
      <c r="H58" s="52">
        <f>H59</f>
        <v>57090</v>
      </c>
      <c r="I58" s="52">
        <f>I59</f>
        <v>57090</v>
      </c>
    </row>
    <row r="59" spans="1:9" ht="25.5">
      <c r="A59" s="33" t="s">
        <v>132</v>
      </c>
      <c r="B59" s="36" t="s">
        <v>59</v>
      </c>
      <c r="C59" s="33" t="s">
        <v>103</v>
      </c>
      <c r="D59" s="33" t="s">
        <v>38</v>
      </c>
      <c r="E59" s="33" t="s">
        <v>199</v>
      </c>
      <c r="F59" s="33" t="s">
        <v>60</v>
      </c>
      <c r="G59" s="52">
        <v>57090</v>
      </c>
      <c r="H59" s="52">
        <v>57090</v>
      </c>
      <c r="I59" s="52">
        <v>57090</v>
      </c>
    </row>
    <row r="60" spans="1:9" ht="25.5">
      <c r="A60" s="33" t="s">
        <v>133</v>
      </c>
      <c r="B60" s="36" t="s">
        <v>219</v>
      </c>
      <c r="C60" s="33" t="s">
        <v>103</v>
      </c>
      <c r="D60" s="33" t="s">
        <v>38</v>
      </c>
      <c r="E60" s="33" t="s">
        <v>199</v>
      </c>
      <c r="F60" s="33" t="s">
        <v>61</v>
      </c>
      <c r="G60" s="52">
        <f>G61</f>
        <v>13285</v>
      </c>
      <c r="H60" s="52">
        <f>H61</f>
        <v>13285</v>
      </c>
      <c r="I60" s="52">
        <f>I61</f>
        <v>14147</v>
      </c>
    </row>
    <row r="61" spans="1:9" ht="38.25">
      <c r="A61" s="33" t="s">
        <v>134</v>
      </c>
      <c r="B61" s="36" t="s">
        <v>62</v>
      </c>
      <c r="C61" s="33" t="s">
        <v>103</v>
      </c>
      <c r="D61" s="33" t="s">
        <v>38</v>
      </c>
      <c r="E61" s="33" t="s">
        <v>199</v>
      </c>
      <c r="F61" s="33" t="s">
        <v>63</v>
      </c>
      <c r="G61" s="52">
        <v>13285</v>
      </c>
      <c r="H61" s="52">
        <v>13285</v>
      </c>
      <c r="I61" s="52">
        <v>14147</v>
      </c>
    </row>
    <row r="62" spans="1:9" ht="25.5">
      <c r="A62" s="33" t="s">
        <v>47</v>
      </c>
      <c r="B62" s="71" t="s">
        <v>20</v>
      </c>
      <c r="C62" s="72" t="s">
        <v>103</v>
      </c>
      <c r="D62" s="72" t="s">
        <v>40</v>
      </c>
      <c r="E62" s="72"/>
      <c r="F62" s="72"/>
      <c r="G62" s="73">
        <f>SUM(G64)</f>
        <v>79005</v>
      </c>
      <c r="H62" s="73">
        <f>SUM(H64)</f>
        <v>103024</v>
      </c>
      <c r="I62" s="73">
        <f>SUM(I64)</f>
        <v>127043</v>
      </c>
    </row>
    <row r="63" spans="1:9" ht="15.75">
      <c r="A63" s="33" t="s">
        <v>135</v>
      </c>
      <c r="B63" s="71" t="s">
        <v>244</v>
      </c>
      <c r="C63" s="72" t="s">
        <v>103</v>
      </c>
      <c r="D63" s="72" t="s">
        <v>217</v>
      </c>
      <c r="E63" s="72"/>
      <c r="F63" s="72"/>
      <c r="G63" s="52">
        <f aca="true" t="shared" si="5" ref="G63:I64">G64</f>
        <v>79005</v>
      </c>
      <c r="H63" s="52">
        <f t="shared" si="5"/>
        <v>103024</v>
      </c>
      <c r="I63" s="52">
        <f t="shared" si="5"/>
        <v>127043</v>
      </c>
    </row>
    <row r="64" spans="1:9" ht="38.25">
      <c r="A64" s="33" t="s">
        <v>136</v>
      </c>
      <c r="B64" s="37" t="s">
        <v>210</v>
      </c>
      <c r="C64" s="33" t="s">
        <v>103</v>
      </c>
      <c r="D64" s="33" t="s">
        <v>217</v>
      </c>
      <c r="E64" s="33" t="s">
        <v>197</v>
      </c>
      <c r="F64" s="33"/>
      <c r="G64" s="52">
        <f t="shared" si="5"/>
        <v>79005</v>
      </c>
      <c r="H64" s="52">
        <f t="shared" si="5"/>
        <v>103024</v>
      </c>
      <c r="I64" s="52">
        <f t="shared" si="5"/>
        <v>127043</v>
      </c>
    </row>
    <row r="65" spans="1:9" ht="38.25">
      <c r="A65" s="33" t="s">
        <v>137</v>
      </c>
      <c r="B65" s="37" t="s">
        <v>245</v>
      </c>
      <c r="C65" s="33" t="s">
        <v>103</v>
      </c>
      <c r="D65" s="33" t="s">
        <v>217</v>
      </c>
      <c r="E65" s="33" t="s">
        <v>192</v>
      </c>
      <c r="F65" s="33"/>
      <c r="G65" s="64">
        <f>SUM(G66+G70+G72)</f>
        <v>79005</v>
      </c>
      <c r="H65" s="64">
        <f>SUM(H66+H70+H72)</f>
        <v>103024</v>
      </c>
      <c r="I65" s="64">
        <f>SUM(I66+I70+I72)</f>
        <v>127043</v>
      </c>
    </row>
    <row r="66" spans="1:9" ht="25.5">
      <c r="A66" s="33" t="s">
        <v>138</v>
      </c>
      <c r="B66" s="36" t="s">
        <v>253</v>
      </c>
      <c r="C66" s="33" t="s">
        <v>103</v>
      </c>
      <c r="D66" s="33" t="s">
        <v>217</v>
      </c>
      <c r="E66" s="33" t="s">
        <v>193</v>
      </c>
      <c r="F66" s="33"/>
      <c r="G66" s="52">
        <f aca="true" t="shared" si="6" ref="G66:I67">G67</f>
        <v>41178</v>
      </c>
      <c r="H66" s="52">
        <f t="shared" si="6"/>
        <v>39977</v>
      </c>
      <c r="I66" s="52">
        <f t="shared" si="6"/>
        <v>38776</v>
      </c>
    </row>
    <row r="67" spans="1:9" ht="25.5">
      <c r="A67" s="33" t="s">
        <v>139</v>
      </c>
      <c r="B67" s="36" t="s">
        <v>219</v>
      </c>
      <c r="C67" s="33" t="s">
        <v>103</v>
      </c>
      <c r="D67" s="33" t="s">
        <v>217</v>
      </c>
      <c r="E67" s="33" t="s">
        <v>193</v>
      </c>
      <c r="F67" s="33" t="s">
        <v>61</v>
      </c>
      <c r="G67" s="52">
        <f t="shared" si="6"/>
        <v>41178</v>
      </c>
      <c r="H67" s="52">
        <f t="shared" si="6"/>
        <v>39977</v>
      </c>
      <c r="I67" s="52">
        <f t="shared" si="6"/>
        <v>38776</v>
      </c>
    </row>
    <row r="68" spans="1:9" ht="38.25">
      <c r="A68" s="33" t="s">
        <v>204</v>
      </c>
      <c r="B68" s="36" t="s">
        <v>62</v>
      </c>
      <c r="C68" s="33" t="s">
        <v>103</v>
      </c>
      <c r="D68" s="33" t="s">
        <v>217</v>
      </c>
      <c r="E68" s="33" t="s">
        <v>193</v>
      </c>
      <c r="F68" s="33" t="s">
        <v>63</v>
      </c>
      <c r="G68" s="52">
        <v>41178</v>
      </c>
      <c r="H68" s="52">
        <v>39977</v>
      </c>
      <c r="I68" s="52">
        <v>38776</v>
      </c>
    </row>
    <row r="69" spans="1:9" ht="25.5">
      <c r="A69" s="33" t="s">
        <v>140</v>
      </c>
      <c r="B69" s="36" t="s">
        <v>268</v>
      </c>
      <c r="C69" s="33" t="s">
        <v>103</v>
      </c>
      <c r="D69" s="33" t="s">
        <v>217</v>
      </c>
      <c r="E69" s="33" t="s">
        <v>256</v>
      </c>
      <c r="F69" s="33"/>
      <c r="G69" s="52">
        <f>G70</f>
        <v>36026</v>
      </c>
      <c r="H69" s="52">
        <f>H70</f>
        <v>60045</v>
      </c>
      <c r="I69" s="52">
        <f>I70</f>
        <v>84064</v>
      </c>
    </row>
    <row r="70" spans="1:9" ht="25.5">
      <c r="A70" s="33" t="s">
        <v>141</v>
      </c>
      <c r="B70" s="36" t="s">
        <v>219</v>
      </c>
      <c r="C70" s="33" t="s">
        <v>103</v>
      </c>
      <c r="D70" s="33" t="s">
        <v>217</v>
      </c>
      <c r="E70" s="33" t="s">
        <v>256</v>
      </c>
      <c r="F70" s="33" t="s">
        <v>61</v>
      </c>
      <c r="G70" s="52">
        <v>36026</v>
      </c>
      <c r="H70" s="52">
        <v>60045</v>
      </c>
      <c r="I70" s="52">
        <v>84064</v>
      </c>
    </row>
    <row r="71" spans="1:9" ht="38.25">
      <c r="A71" s="33" t="s">
        <v>142</v>
      </c>
      <c r="B71" s="36" t="s">
        <v>62</v>
      </c>
      <c r="C71" s="33" t="s">
        <v>103</v>
      </c>
      <c r="D71" s="33" t="s">
        <v>217</v>
      </c>
      <c r="E71" s="33" t="s">
        <v>256</v>
      </c>
      <c r="F71" s="33" t="s">
        <v>63</v>
      </c>
      <c r="G71" s="52">
        <v>36026</v>
      </c>
      <c r="H71" s="52">
        <v>60045</v>
      </c>
      <c r="I71" s="52">
        <v>84064</v>
      </c>
    </row>
    <row r="72" spans="1:9" ht="25.5">
      <c r="A72" s="33" t="s">
        <v>143</v>
      </c>
      <c r="B72" s="36" t="s">
        <v>269</v>
      </c>
      <c r="C72" s="33" t="s">
        <v>103</v>
      </c>
      <c r="D72" s="33" t="s">
        <v>217</v>
      </c>
      <c r="E72" s="33" t="s">
        <v>257</v>
      </c>
      <c r="F72" s="33"/>
      <c r="G72" s="52">
        <f>G73</f>
        <v>1801</v>
      </c>
      <c r="H72" s="52">
        <f>H73</f>
        <v>3002</v>
      </c>
      <c r="I72" s="52">
        <f>I73</f>
        <v>4203</v>
      </c>
    </row>
    <row r="73" spans="1:9" ht="25.5">
      <c r="A73" s="33" t="s">
        <v>144</v>
      </c>
      <c r="B73" s="36" t="s">
        <v>219</v>
      </c>
      <c r="C73" s="33" t="s">
        <v>103</v>
      </c>
      <c r="D73" s="33" t="s">
        <v>217</v>
      </c>
      <c r="E73" s="33" t="s">
        <v>257</v>
      </c>
      <c r="F73" s="33" t="s">
        <v>61</v>
      </c>
      <c r="G73" s="52">
        <v>1801</v>
      </c>
      <c r="H73" s="52">
        <v>3002</v>
      </c>
      <c r="I73" s="52">
        <v>4203</v>
      </c>
    </row>
    <row r="74" spans="1:9" ht="25.5">
      <c r="A74" s="33" t="s">
        <v>145</v>
      </c>
      <c r="B74" s="36" t="s">
        <v>219</v>
      </c>
      <c r="C74" s="33" t="s">
        <v>103</v>
      </c>
      <c r="D74" s="33" t="s">
        <v>217</v>
      </c>
      <c r="E74" s="33" t="s">
        <v>257</v>
      </c>
      <c r="F74" s="33" t="s">
        <v>63</v>
      </c>
      <c r="G74" s="52">
        <v>1801</v>
      </c>
      <c r="H74" s="52">
        <v>3002</v>
      </c>
      <c r="I74" s="52">
        <v>4203</v>
      </c>
    </row>
    <row r="75" spans="1:9" ht="15.75">
      <c r="A75" s="33" t="s">
        <v>146</v>
      </c>
      <c r="B75" s="71" t="s">
        <v>226</v>
      </c>
      <c r="C75" s="72" t="s">
        <v>103</v>
      </c>
      <c r="D75" s="72" t="s">
        <v>70</v>
      </c>
      <c r="E75" s="72"/>
      <c r="F75" s="72"/>
      <c r="G75" s="73">
        <f>SUM(G76)</f>
        <v>646945</v>
      </c>
      <c r="H75" s="73">
        <f>SUM(H77)</f>
        <v>222223</v>
      </c>
      <c r="I75" s="73">
        <f>SUM(I76)</f>
        <v>252673</v>
      </c>
    </row>
    <row r="76" spans="1:9" ht="15.75">
      <c r="A76" s="33" t="s">
        <v>147</v>
      </c>
      <c r="B76" s="36" t="s">
        <v>15</v>
      </c>
      <c r="C76" s="33" t="s">
        <v>103</v>
      </c>
      <c r="D76" s="33" t="s">
        <v>10</v>
      </c>
      <c r="E76" s="33"/>
      <c r="F76" s="33"/>
      <c r="G76" s="52">
        <f aca="true" t="shared" si="7" ref="G76:I77">SUM(G77)</f>
        <v>646945</v>
      </c>
      <c r="H76" s="52">
        <f t="shared" si="7"/>
        <v>222223</v>
      </c>
      <c r="I76" s="52">
        <f t="shared" si="7"/>
        <v>252673</v>
      </c>
    </row>
    <row r="77" spans="1:9" ht="38.25">
      <c r="A77" s="33" t="s">
        <v>203</v>
      </c>
      <c r="B77" s="37" t="s">
        <v>210</v>
      </c>
      <c r="C77" s="33" t="s">
        <v>103</v>
      </c>
      <c r="D77" s="33" t="s">
        <v>10</v>
      </c>
      <c r="E77" s="33" t="s">
        <v>197</v>
      </c>
      <c r="F77" s="33"/>
      <c r="G77" s="52">
        <f t="shared" si="7"/>
        <v>646945</v>
      </c>
      <c r="H77" s="52">
        <f t="shared" si="7"/>
        <v>222223</v>
      </c>
      <c r="I77" s="52">
        <f t="shared" si="7"/>
        <v>252673</v>
      </c>
    </row>
    <row r="78" spans="1:9" ht="39" thickBot="1">
      <c r="A78" s="33" t="s">
        <v>148</v>
      </c>
      <c r="B78" s="36" t="s">
        <v>14</v>
      </c>
      <c r="C78" s="33" t="s">
        <v>103</v>
      </c>
      <c r="D78" s="33" t="s">
        <v>10</v>
      </c>
      <c r="E78" s="33" t="s">
        <v>188</v>
      </c>
      <c r="F78" s="33"/>
      <c r="G78" s="52">
        <f>SUM(G79+G82+G85)</f>
        <v>646945</v>
      </c>
      <c r="H78" s="52">
        <f>SUM(H79+H82+H85)</f>
        <v>222223</v>
      </c>
      <c r="I78" s="52">
        <f>SUM(I79+I82+I85)</f>
        <v>252673</v>
      </c>
    </row>
    <row r="79" spans="1:9" ht="41.25" customHeight="1" thickBot="1">
      <c r="A79" s="33" t="s">
        <v>149</v>
      </c>
      <c r="B79" s="105" t="s">
        <v>263</v>
      </c>
      <c r="C79" s="33" t="s">
        <v>103</v>
      </c>
      <c r="D79" s="33" t="s">
        <v>10</v>
      </c>
      <c r="E79" s="33" t="s">
        <v>189</v>
      </c>
      <c r="F79" s="33"/>
      <c r="G79" s="64">
        <f>G80</f>
        <v>215392.78</v>
      </c>
      <c r="H79" s="52">
        <v>222223</v>
      </c>
      <c r="I79" s="52">
        <v>252673</v>
      </c>
    </row>
    <row r="80" spans="1:9" ht="25.5">
      <c r="A80" s="33" t="s">
        <v>150</v>
      </c>
      <c r="B80" s="36" t="s">
        <v>219</v>
      </c>
      <c r="C80" s="33" t="s">
        <v>103</v>
      </c>
      <c r="D80" s="33" t="s">
        <v>10</v>
      </c>
      <c r="E80" s="33" t="s">
        <v>189</v>
      </c>
      <c r="F80" s="33" t="s">
        <v>61</v>
      </c>
      <c r="G80" s="52">
        <f>G81</f>
        <v>215392.78</v>
      </c>
      <c r="H80" s="52">
        <v>222223</v>
      </c>
      <c r="I80" s="52">
        <v>252673</v>
      </c>
    </row>
    <row r="81" spans="1:9" ht="31.5" customHeight="1">
      <c r="A81" s="33" t="s">
        <v>151</v>
      </c>
      <c r="B81" s="36" t="s">
        <v>62</v>
      </c>
      <c r="C81" s="33" t="s">
        <v>103</v>
      </c>
      <c r="D81" s="33" t="s">
        <v>10</v>
      </c>
      <c r="E81" s="33" t="s">
        <v>189</v>
      </c>
      <c r="F81" s="33" t="s">
        <v>63</v>
      </c>
      <c r="G81" s="52">
        <v>215392.78</v>
      </c>
      <c r="H81" s="52">
        <v>222223</v>
      </c>
      <c r="I81" s="52">
        <v>252673</v>
      </c>
    </row>
    <row r="82" spans="1:9" ht="31.5" customHeight="1">
      <c r="A82" s="33" t="s">
        <v>152</v>
      </c>
      <c r="B82" s="106" t="s">
        <v>264</v>
      </c>
      <c r="C82" s="33" t="s">
        <v>103</v>
      </c>
      <c r="D82" s="33" t="s">
        <v>10</v>
      </c>
      <c r="E82" s="33" t="s">
        <v>258</v>
      </c>
      <c r="F82" s="33"/>
      <c r="G82" s="52">
        <f>G83</f>
        <v>167650</v>
      </c>
      <c r="H82" s="52">
        <v>0</v>
      </c>
      <c r="I82" s="52">
        <v>0</v>
      </c>
    </row>
    <row r="83" spans="1:9" ht="31.5" customHeight="1">
      <c r="A83" s="33" t="s">
        <v>153</v>
      </c>
      <c r="B83" s="36" t="s">
        <v>219</v>
      </c>
      <c r="C83" s="33" t="s">
        <v>103</v>
      </c>
      <c r="D83" s="33" t="s">
        <v>10</v>
      </c>
      <c r="E83" s="33" t="s">
        <v>258</v>
      </c>
      <c r="F83" s="33" t="s">
        <v>61</v>
      </c>
      <c r="G83" s="52">
        <f>G84</f>
        <v>167650</v>
      </c>
      <c r="H83" s="52">
        <v>0</v>
      </c>
      <c r="I83" s="52">
        <v>0</v>
      </c>
    </row>
    <row r="84" spans="1:9" ht="31.5" customHeight="1">
      <c r="A84" s="33" t="s">
        <v>154</v>
      </c>
      <c r="B84" s="36" t="s">
        <v>62</v>
      </c>
      <c r="C84" s="33" t="s">
        <v>103</v>
      </c>
      <c r="D84" s="33" t="s">
        <v>10</v>
      </c>
      <c r="E84" s="33" t="s">
        <v>258</v>
      </c>
      <c r="F84" s="33" t="s">
        <v>63</v>
      </c>
      <c r="G84" s="52">
        <v>167650</v>
      </c>
      <c r="H84" s="52">
        <v>0</v>
      </c>
      <c r="I84" s="52">
        <v>0</v>
      </c>
    </row>
    <row r="85" spans="1:9" ht="51.75" customHeight="1">
      <c r="A85" s="33" t="s">
        <v>155</v>
      </c>
      <c r="B85" s="106" t="s">
        <v>265</v>
      </c>
      <c r="C85" s="33" t="s">
        <v>103</v>
      </c>
      <c r="D85" s="33" t="s">
        <v>10</v>
      </c>
      <c r="E85" s="33" t="s">
        <v>259</v>
      </c>
      <c r="F85" s="33"/>
      <c r="G85" s="52">
        <f>G86</f>
        <v>263902.22</v>
      </c>
      <c r="H85" s="52">
        <v>0</v>
      </c>
      <c r="I85" s="52">
        <v>0</v>
      </c>
    </row>
    <row r="86" spans="1:9" ht="31.5" customHeight="1">
      <c r="A86" s="33" t="s">
        <v>156</v>
      </c>
      <c r="B86" s="36" t="s">
        <v>219</v>
      </c>
      <c r="C86" s="33" t="s">
        <v>103</v>
      </c>
      <c r="D86" s="33" t="s">
        <v>10</v>
      </c>
      <c r="E86" s="33" t="s">
        <v>259</v>
      </c>
      <c r="F86" s="33" t="s">
        <v>61</v>
      </c>
      <c r="G86" s="52">
        <f>G87</f>
        <v>263902.22</v>
      </c>
      <c r="H86" s="52">
        <v>0</v>
      </c>
      <c r="I86" s="52">
        <v>0</v>
      </c>
    </row>
    <row r="87" spans="1:9" ht="31.5" customHeight="1">
      <c r="A87" s="33" t="s">
        <v>247</v>
      </c>
      <c r="B87" s="36" t="s">
        <v>62</v>
      </c>
      <c r="C87" s="33" t="s">
        <v>103</v>
      </c>
      <c r="D87" s="33" t="s">
        <v>10</v>
      </c>
      <c r="E87" s="33" t="s">
        <v>259</v>
      </c>
      <c r="F87" s="33" t="s">
        <v>63</v>
      </c>
      <c r="G87" s="52">
        <v>263902.22</v>
      </c>
      <c r="H87" s="52">
        <v>0</v>
      </c>
      <c r="I87" s="52">
        <v>0</v>
      </c>
    </row>
    <row r="88" spans="1:9" ht="15.75">
      <c r="A88" s="33" t="s">
        <v>157</v>
      </c>
      <c r="B88" s="71" t="s">
        <v>227</v>
      </c>
      <c r="C88" s="72" t="s">
        <v>103</v>
      </c>
      <c r="D88" s="72" t="s">
        <v>91</v>
      </c>
      <c r="E88" s="72"/>
      <c r="F88" s="72"/>
      <c r="G88" s="73">
        <f>G89+G95+G103</f>
        <v>1105896</v>
      </c>
      <c r="H88" s="73">
        <f>H89+H95+H103</f>
        <v>1026792</v>
      </c>
      <c r="I88" s="73">
        <f>I89+I95+I103</f>
        <v>1026792</v>
      </c>
    </row>
    <row r="89" spans="1:9" ht="15.75">
      <c r="A89" s="33" t="s">
        <v>248</v>
      </c>
      <c r="B89" s="36" t="s">
        <v>101</v>
      </c>
      <c r="C89" s="33" t="s">
        <v>103</v>
      </c>
      <c r="D89" s="33" t="s">
        <v>102</v>
      </c>
      <c r="E89" s="33" t="s">
        <v>104</v>
      </c>
      <c r="F89" s="33" t="s">
        <v>104</v>
      </c>
      <c r="G89" s="52">
        <f>SUM(G94)</f>
        <v>7800</v>
      </c>
      <c r="H89" s="52">
        <f>SUM(H93)</f>
        <v>7800</v>
      </c>
      <c r="I89" s="52">
        <f>SUM(I93)</f>
        <v>7800</v>
      </c>
    </row>
    <row r="90" spans="1:9" ht="38.25">
      <c r="A90" s="33" t="s">
        <v>249</v>
      </c>
      <c r="B90" s="37" t="s">
        <v>210</v>
      </c>
      <c r="C90" s="33" t="s">
        <v>103</v>
      </c>
      <c r="D90" s="33" t="s">
        <v>102</v>
      </c>
      <c r="E90" s="33" t="s">
        <v>197</v>
      </c>
      <c r="F90" s="33"/>
      <c r="G90" s="52">
        <f aca="true" t="shared" si="8" ref="G90:I93">G91</f>
        <v>7800</v>
      </c>
      <c r="H90" s="52">
        <f t="shared" si="8"/>
        <v>7800</v>
      </c>
      <c r="I90" s="52">
        <f t="shared" si="8"/>
        <v>7800</v>
      </c>
    </row>
    <row r="91" spans="1:9" ht="38.25">
      <c r="A91" s="33" t="s">
        <v>158</v>
      </c>
      <c r="B91" s="36" t="s">
        <v>11</v>
      </c>
      <c r="C91" s="33" t="s">
        <v>103</v>
      </c>
      <c r="D91" s="33" t="s">
        <v>102</v>
      </c>
      <c r="E91" s="33" t="s">
        <v>194</v>
      </c>
      <c r="F91" s="33"/>
      <c r="G91" s="52">
        <f t="shared" si="8"/>
        <v>7800</v>
      </c>
      <c r="H91" s="52">
        <f t="shared" si="8"/>
        <v>7800</v>
      </c>
      <c r="I91" s="52">
        <f t="shared" si="8"/>
        <v>7800</v>
      </c>
    </row>
    <row r="92" spans="1:9" ht="15.75">
      <c r="A92" s="33" t="s">
        <v>159</v>
      </c>
      <c r="B92" s="78" t="s">
        <v>108</v>
      </c>
      <c r="C92" s="33" t="s">
        <v>103</v>
      </c>
      <c r="D92" s="33" t="s">
        <v>102</v>
      </c>
      <c r="E92" s="33" t="s">
        <v>195</v>
      </c>
      <c r="F92" s="33"/>
      <c r="G92" s="52">
        <f t="shared" si="8"/>
        <v>7800</v>
      </c>
      <c r="H92" s="52">
        <f t="shared" si="8"/>
        <v>7800</v>
      </c>
      <c r="I92" s="52">
        <f t="shared" si="8"/>
        <v>7800</v>
      </c>
    </row>
    <row r="93" spans="1:9" ht="25.5">
      <c r="A93" s="33" t="s">
        <v>160</v>
      </c>
      <c r="B93" s="36" t="s">
        <v>219</v>
      </c>
      <c r="C93" s="33" t="s">
        <v>103</v>
      </c>
      <c r="D93" s="33" t="s">
        <v>102</v>
      </c>
      <c r="E93" s="33" t="s">
        <v>195</v>
      </c>
      <c r="F93" s="33" t="s">
        <v>61</v>
      </c>
      <c r="G93" s="52">
        <f t="shared" si="8"/>
        <v>7800</v>
      </c>
      <c r="H93" s="52">
        <f t="shared" si="8"/>
        <v>7800</v>
      </c>
      <c r="I93" s="52">
        <f t="shared" si="8"/>
        <v>7800</v>
      </c>
    </row>
    <row r="94" spans="1:9" ht="32.25" customHeight="1">
      <c r="A94" s="33" t="s">
        <v>161</v>
      </c>
      <c r="B94" s="36" t="s">
        <v>62</v>
      </c>
      <c r="C94" s="33" t="s">
        <v>103</v>
      </c>
      <c r="D94" s="33" t="s">
        <v>102</v>
      </c>
      <c r="E94" s="33" t="s">
        <v>195</v>
      </c>
      <c r="F94" s="33" t="s">
        <v>63</v>
      </c>
      <c r="G94" s="52">
        <v>7800</v>
      </c>
      <c r="H94" s="52">
        <v>7800</v>
      </c>
      <c r="I94" s="52">
        <v>7800</v>
      </c>
    </row>
    <row r="95" spans="1:9" ht="15.75">
      <c r="A95" s="33" t="s">
        <v>162</v>
      </c>
      <c r="B95" s="36" t="s">
        <v>29</v>
      </c>
      <c r="C95" s="33" t="s">
        <v>103</v>
      </c>
      <c r="D95" s="33" t="s">
        <v>92</v>
      </c>
      <c r="E95" s="33"/>
      <c r="F95" s="33"/>
      <c r="G95" s="52">
        <f>G96</f>
        <v>118405</v>
      </c>
      <c r="H95" s="52">
        <f aca="true" t="shared" si="9" ref="G95:I97">H96</f>
        <v>62000</v>
      </c>
      <c r="I95" s="52">
        <f t="shared" si="9"/>
        <v>62000</v>
      </c>
    </row>
    <row r="96" spans="1:9" ht="38.25">
      <c r="A96" s="33" t="s">
        <v>163</v>
      </c>
      <c r="B96" s="36" t="s">
        <v>223</v>
      </c>
      <c r="C96" s="33" t="s">
        <v>103</v>
      </c>
      <c r="D96" s="33" t="s">
        <v>92</v>
      </c>
      <c r="E96" s="33" t="s">
        <v>197</v>
      </c>
      <c r="F96" s="33"/>
      <c r="G96" s="52">
        <f t="shared" si="9"/>
        <v>118405</v>
      </c>
      <c r="H96" s="52">
        <f t="shared" si="9"/>
        <v>62000</v>
      </c>
      <c r="I96" s="52">
        <f t="shared" si="9"/>
        <v>62000</v>
      </c>
    </row>
    <row r="97" spans="1:9" ht="38.25">
      <c r="A97" s="33" t="s">
        <v>164</v>
      </c>
      <c r="B97" s="36" t="s">
        <v>11</v>
      </c>
      <c r="C97" s="33" t="s">
        <v>103</v>
      </c>
      <c r="D97" s="33" t="s">
        <v>92</v>
      </c>
      <c r="E97" s="33" t="s">
        <v>194</v>
      </c>
      <c r="F97" s="33"/>
      <c r="G97" s="52">
        <f t="shared" si="9"/>
        <v>118405</v>
      </c>
      <c r="H97" s="52">
        <f t="shared" si="9"/>
        <v>62000</v>
      </c>
      <c r="I97" s="52">
        <f t="shared" si="9"/>
        <v>62000</v>
      </c>
    </row>
    <row r="98" spans="1:9" ht="15.75">
      <c r="A98" s="33" t="s">
        <v>165</v>
      </c>
      <c r="B98" s="36" t="s">
        <v>3</v>
      </c>
      <c r="C98" s="33" t="s">
        <v>103</v>
      </c>
      <c r="D98" s="33" t="s">
        <v>92</v>
      </c>
      <c r="E98" s="33" t="s">
        <v>196</v>
      </c>
      <c r="F98" s="33"/>
      <c r="G98" s="52">
        <f>G99+G101</f>
        <v>118405</v>
      </c>
      <c r="H98" s="52">
        <f>H99+H101</f>
        <v>62000</v>
      </c>
      <c r="I98" s="52">
        <f>I99+I101</f>
        <v>62000</v>
      </c>
    </row>
    <row r="99" spans="1:9" ht="25.5">
      <c r="A99" s="33" t="s">
        <v>166</v>
      </c>
      <c r="B99" s="36" t="s">
        <v>219</v>
      </c>
      <c r="C99" s="33" t="s">
        <v>103</v>
      </c>
      <c r="D99" s="33" t="s">
        <v>92</v>
      </c>
      <c r="E99" s="33" t="s">
        <v>196</v>
      </c>
      <c r="F99" s="33" t="s">
        <v>61</v>
      </c>
      <c r="G99" s="52">
        <f>G100</f>
        <v>113405</v>
      </c>
      <c r="H99" s="52">
        <f>H100</f>
        <v>57000</v>
      </c>
      <c r="I99" s="52">
        <f>I100</f>
        <v>57000</v>
      </c>
    </row>
    <row r="100" spans="1:9" ht="38.25">
      <c r="A100" s="33" t="s">
        <v>167</v>
      </c>
      <c r="B100" s="36" t="s">
        <v>62</v>
      </c>
      <c r="C100" s="33" t="s">
        <v>103</v>
      </c>
      <c r="D100" s="33" t="s">
        <v>92</v>
      </c>
      <c r="E100" s="33" t="s">
        <v>196</v>
      </c>
      <c r="F100" s="33" t="s">
        <v>63</v>
      </c>
      <c r="G100" s="52">
        <v>113405</v>
      </c>
      <c r="H100" s="52">
        <v>57000</v>
      </c>
      <c r="I100" s="52">
        <v>57000</v>
      </c>
    </row>
    <row r="101" spans="1:9" ht="15.75">
      <c r="A101" s="33" t="s">
        <v>168</v>
      </c>
      <c r="B101" s="36" t="s">
        <v>64</v>
      </c>
      <c r="C101" s="33" t="s">
        <v>103</v>
      </c>
      <c r="D101" s="33" t="s">
        <v>92</v>
      </c>
      <c r="E101" s="33" t="s">
        <v>196</v>
      </c>
      <c r="F101" s="33" t="s">
        <v>65</v>
      </c>
      <c r="G101" s="52">
        <f>G102</f>
        <v>5000</v>
      </c>
      <c r="H101" s="52">
        <f>H102</f>
        <v>5000</v>
      </c>
      <c r="I101" s="52">
        <f>I102</f>
        <v>5000</v>
      </c>
    </row>
    <row r="102" spans="1:9" ht="15.75">
      <c r="A102" s="33" t="s">
        <v>169</v>
      </c>
      <c r="B102" s="36" t="s">
        <v>206</v>
      </c>
      <c r="C102" s="33" t="s">
        <v>103</v>
      </c>
      <c r="D102" s="33" t="s">
        <v>92</v>
      </c>
      <c r="E102" s="33" t="s">
        <v>196</v>
      </c>
      <c r="F102" s="33" t="s">
        <v>205</v>
      </c>
      <c r="G102" s="52">
        <v>5000</v>
      </c>
      <c r="H102" s="52">
        <v>5000</v>
      </c>
      <c r="I102" s="52">
        <v>5000</v>
      </c>
    </row>
    <row r="103" spans="1:9" ht="15.75">
      <c r="A103" s="33" t="s">
        <v>170</v>
      </c>
      <c r="B103" s="36" t="s">
        <v>13</v>
      </c>
      <c r="C103" s="33" t="s">
        <v>103</v>
      </c>
      <c r="D103" s="33" t="s">
        <v>12</v>
      </c>
      <c r="E103" s="33"/>
      <c r="F103" s="33"/>
      <c r="G103" s="52">
        <f aca="true" t="shared" si="10" ref="G103:I104">G104</f>
        <v>979691</v>
      </c>
      <c r="H103" s="52">
        <f t="shared" si="10"/>
        <v>956992</v>
      </c>
      <c r="I103" s="52">
        <f t="shared" si="10"/>
        <v>956992</v>
      </c>
    </row>
    <row r="104" spans="1:9" ht="38.25">
      <c r="A104" s="33" t="s">
        <v>173</v>
      </c>
      <c r="B104" s="37" t="s">
        <v>224</v>
      </c>
      <c r="C104" s="33" t="s">
        <v>103</v>
      </c>
      <c r="D104" s="33" t="s">
        <v>12</v>
      </c>
      <c r="E104" s="33" t="s">
        <v>197</v>
      </c>
      <c r="F104" s="33"/>
      <c r="G104" s="52">
        <f t="shared" si="10"/>
        <v>979691</v>
      </c>
      <c r="H104" s="52">
        <f t="shared" si="10"/>
        <v>956992</v>
      </c>
      <c r="I104" s="52">
        <f t="shared" si="10"/>
        <v>956992</v>
      </c>
    </row>
    <row r="105" spans="1:9" ht="39">
      <c r="A105" s="33" t="s">
        <v>174</v>
      </c>
      <c r="B105" s="65" t="s">
        <v>222</v>
      </c>
      <c r="C105" s="33" t="s">
        <v>103</v>
      </c>
      <c r="D105" s="33" t="s">
        <v>12</v>
      </c>
      <c r="E105" s="33" t="s">
        <v>183</v>
      </c>
      <c r="F105" s="33"/>
      <c r="G105" s="52">
        <f>G106+G109+G112</f>
        <v>979691</v>
      </c>
      <c r="H105" s="52">
        <f>H106+H109+H112</f>
        <v>956992</v>
      </c>
      <c r="I105" s="52">
        <f>I106+I109+I112</f>
        <v>956992</v>
      </c>
    </row>
    <row r="106" spans="1:9" ht="15.75">
      <c r="A106" s="33" t="s">
        <v>175</v>
      </c>
      <c r="B106" s="36" t="s">
        <v>105</v>
      </c>
      <c r="C106" s="33" t="s">
        <v>103</v>
      </c>
      <c r="D106" s="33" t="s">
        <v>12</v>
      </c>
      <c r="E106" s="33" t="s">
        <v>185</v>
      </c>
      <c r="F106" s="33"/>
      <c r="G106" s="52">
        <f aca="true" t="shared" si="11" ref="G106:I107">G107</f>
        <v>964491</v>
      </c>
      <c r="H106" s="52">
        <f t="shared" si="11"/>
        <v>941792</v>
      </c>
      <c r="I106" s="52">
        <f t="shared" si="11"/>
        <v>941792</v>
      </c>
    </row>
    <row r="107" spans="1:9" ht="25.5">
      <c r="A107" s="33" t="s">
        <v>176</v>
      </c>
      <c r="B107" s="36" t="s">
        <v>219</v>
      </c>
      <c r="C107" s="33" t="s">
        <v>103</v>
      </c>
      <c r="D107" s="33" t="s">
        <v>12</v>
      </c>
      <c r="E107" s="33" t="s">
        <v>185</v>
      </c>
      <c r="F107" s="33" t="s">
        <v>61</v>
      </c>
      <c r="G107" s="52">
        <f t="shared" si="11"/>
        <v>964491</v>
      </c>
      <c r="H107" s="52">
        <f t="shared" si="11"/>
        <v>941792</v>
      </c>
      <c r="I107" s="52">
        <f t="shared" si="11"/>
        <v>941792</v>
      </c>
    </row>
    <row r="108" spans="1:9" ht="38.25">
      <c r="A108" s="33" t="s">
        <v>177</v>
      </c>
      <c r="B108" s="36" t="s">
        <v>62</v>
      </c>
      <c r="C108" s="33" t="s">
        <v>103</v>
      </c>
      <c r="D108" s="33" t="s">
        <v>12</v>
      </c>
      <c r="E108" s="33" t="s">
        <v>185</v>
      </c>
      <c r="F108" s="33" t="s">
        <v>63</v>
      </c>
      <c r="G108" s="52">
        <v>964491</v>
      </c>
      <c r="H108" s="52">
        <v>941792</v>
      </c>
      <c r="I108" s="52">
        <v>941792</v>
      </c>
    </row>
    <row r="109" spans="1:9" ht="27" customHeight="1">
      <c r="A109" s="33" t="s">
        <v>178</v>
      </c>
      <c r="B109" s="36" t="s">
        <v>106</v>
      </c>
      <c r="C109" s="33" t="s">
        <v>103</v>
      </c>
      <c r="D109" s="33" t="s">
        <v>12</v>
      </c>
      <c r="E109" s="33" t="s">
        <v>186</v>
      </c>
      <c r="F109" s="33"/>
      <c r="G109" s="52">
        <f aca="true" t="shared" si="12" ref="G109:I110">G110</f>
        <v>10200</v>
      </c>
      <c r="H109" s="52">
        <f t="shared" si="12"/>
        <v>10200</v>
      </c>
      <c r="I109" s="52">
        <f t="shared" si="12"/>
        <v>10200</v>
      </c>
    </row>
    <row r="110" spans="1:9" ht="25.5">
      <c r="A110" s="33" t="s">
        <v>179</v>
      </c>
      <c r="B110" s="36" t="s">
        <v>219</v>
      </c>
      <c r="C110" s="33" t="s">
        <v>103</v>
      </c>
      <c r="D110" s="33" t="s">
        <v>12</v>
      </c>
      <c r="E110" s="33" t="s">
        <v>186</v>
      </c>
      <c r="F110" s="33" t="s">
        <v>61</v>
      </c>
      <c r="G110" s="52">
        <f t="shared" si="12"/>
        <v>10200</v>
      </c>
      <c r="H110" s="52">
        <f t="shared" si="12"/>
        <v>10200</v>
      </c>
      <c r="I110" s="52">
        <f t="shared" si="12"/>
        <v>10200</v>
      </c>
    </row>
    <row r="111" spans="1:9" ht="38.25">
      <c r="A111" s="33" t="s">
        <v>180</v>
      </c>
      <c r="B111" s="36" t="s">
        <v>62</v>
      </c>
      <c r="C111" s="33" t="s">
        <v>103</v>
      </c>
      <c r="D111" s="33" t="s">
        <v>12</v>
      </c>
      <c r="E111" s="33" t="s">
        <v>186</v>
      </c>
      <c r="F111" s="33" t="s">
        <v>63</v>
      </c>
      <c r="G111" s="52">
        <v>10200</v>
      </c>
      <c r="H111" s="52">
        <v>10200</v>
      </c>
      <c r="I111" s="52">
        <v>10200</v>
      </c>
    </row>
    <row r="112" spans="1:9" ht="25.5">
      <c r="A112" s="33" t="s">
        <v>181</v>
      </c>
      <c r="B112" s="36" t="s">
        <v>107</v>
      </c>
      <c r="C112" s="33" t="s">
        <v>103</v>
      </c>
      <c r="D112" s="33" t="s">
        <v>12</v>
      </c>
      <c r="E112" s="33" t="s">
        <v>187</v>
      </c>
      <c r="F112" s="33"/>
      <c r="G112" s="52">
        <f aca="true" t="shared" si="13" ref="G112:I113">G113</f>
        <v>5000</v>
      </c>
      <c r="H112" s="52">
        <f t="shared" si="13"/>
        <v>5000</v>
      </c>
      <c r="I112" s="52">
        <f t="shared" si="13"/>
        <v>5000</v>
      </c>
    </row>
    <row r="113" spans="1:9" ht="25.5">
      <c r="A113" s="33" t="s">
        <v>182</v>
      </c>
      <c r="B113" s="36" t="s">
        <v>219</v>
      </c>
      <c r="C113" s="33" t="s">
        <v>103</v>
      </c>
      <c r="D113" s="33" t="s">
        <v>12</v>
      </c>
      <c r="E113" s="33" t="s">
        <v>187</v>
      </c>
      <c r="F113" s="33" t="s">
        <v>61</v>
      </c>
      <c r="G113" s="52">
        <f t="shared" si="13"/>
        <v>5000</v>
      </c>
      <c r="H113" s="52">
        <f t="shared" si="13"/>
        <v>5000</v>
      </c>
      <c r="I113" s="52">
        <f t="shared" si="13"/>
        <v>5000</v>
      </c>
    </row>
    <row r="114" spans="1:9" ht="38.25">
      <c r="A114" s="33" t="s">
        <v>234</v>
      </c>
      <c r="B114" s="36" t="s">
        <v>62</v>
      </c>
      <c r="C114" s="33" t="s">
        <v>103</v>
      </c>
      <c r="D114" s="33" t="s">
        <v>12</v>
      </c>
      <c r="E114" s="33" t="s">
        <v>187</v>
      </c>
      <c r="F114" s="33" t="s">
        <v>63</v>
      </c>
      <c r="G114" s="52">
        <v>5000</v>
      </c>
      <c r="H114" s="52">
        <v>5000</v>
      </c>
      <c r="I114" s="52">
        <v>5000</v>
      </c>
    </row>
    <row r="115" spans="1:9" ht="15.75">
      <c r="A115" s="33" t="s">
        <v>58</v>
      </c>
      <c r="B115" s="71" t="s">
        <v>66</v>
      </c>
      <c r="C115" s="72" t="s">
        <v>103</v>
      </c>
      <c r="D115" s="72" t="s">
        <v>31</v>
      </c>
      <c r="E115" s="72"/>
      <c r="F115" s="72"/>
      <c r="G115" s="73">
        <f aca="true" t="shared" si="14" ref="G115:I116">G116</f>
        <v>3000</v>
      </c>
      <c r="H115" s="73">
        <f t="shared" si="14"/>
        <v>3000</v>
      </c>
      <c r="I115" s="73">
        <f t="shared" si="14"/>
        <v>3000</v>
      </c>
    </row>
    <row r="116" spans="1:9" ht="26.25">
      <c r="A116" s="33" t="s">
        <v>235</v>
      </c>
      <c r="B116" s="80" t="s">
        <v>96</v>
      </c>
      <c r="C116" s="33" t="s">
        <v>103</v>
      </c>
      <c r="D116" s="33" t="s">
        <v>35</v>
      </c>
      <c r="E116" s="33"/>
      <c r="F116" s="33"/>
      <c r="G116" s="52">
        <f t="shared" si="14"/>
        <v>3000</v>
      </c>
      <c r="H116" s="52">
        <f t="shared" si="14"/>
        <v>3000</v>
      </c>
      <c r="I116" s="52">
        <f t="shared" si="14"/>
        <v>3000</v>
      </c>
    </row>
    <row r="117" spans="1:9" ht="38.25">
      <c r="A117" s="33" t="s">
        <v>236</v>
      </c>
      <c r="B117" s="36" t="s">
        <v>212</v>
      </c>
      <c r="C117" s="33" t="s">
        <v>103</v>
      </c>
      <c r="D117" s="33" t="s">
        <v>35</v>
      </c>
      <c r="E117" s="33" t="s">
        <v>197</v>
      </c>
      <c r="F117" s="33"/>
      <c r="G117" s="52">
        <f aca="true" t="shared" si="15" ref="G117:I118">SUM(G118)</f>
        <v>3000</v>
      </c>
      <c r="H117" s="52">
        <f t="shared" si="15"/>
        <v>3000</v>
      </c>
      <c r="I117" s="52">
        <f t="shared" si="15"/>
        <v>3000</v>
      </c>
    </row>
    <row r="118" spans="1:9" ht="25.5">
      <c r="A118" s="33" t="s">
        <v>238</v>
      </c>
      <c r="B118" s="36" t="s">
        <v>213</v>
      </c>
      <c r="C118" s="33" t="s">
        <v>103</v>
      </c>
      <c r="D118" s="33" t="s">
        <v>35</v>
      </c>
      <c r="E118" s="33" t="s">
        <v>190</v>
      </c>
      <c r="F118" s="33"/>
      <c r="G118" s="52">
        <f t="shared" si="15"/>
        <v>3000</v>
      </c>
      <c r="H118" s="52">
        <f t="shared" si="15"/>
        <v>3000</v>
      </c>
      <c r="I118" s="52">
        <f t="shared" si="15"/>
        <v>3000</v>
      </c>
    </row>
    <row r="119" spans="1:9" ht="25.5">
      <c r="A119" s="33" t="s">
        <v>270</v>
      </c>
      <c r="B119" s="36" t="s">
        <v>4</v>
      </c>
      <c r="C119" s="33" t="s">
        <v>103</v>
      </c>
      <c r="D119" s="33" t="s">
        <v>35</v>
      </c>
      <c r="E119" s="33" t="s">
        <v>191</v>
      </c>
      <c r="F119" s="33"/>
      <c r="G119" s="52">
        <f aca="true" t="shared" si="16" ref="G119:I120">G120</f>
        <v>3000</v>
      </c>
      <c r="H119" s="52">
        <f t="shared" si="16"/>
        <v>3000</v>
      </c>
      <c r="I119" s="52">
        <f t="shared" si="16"/>
        <v>3000</v>
      </c>
    </row>
    <row r="120" spans="1:9" ht="38.25">
      <c r="A120" s="33" t="s">
        <v>271</v>
      </c>
      <c r="B120" s="36" t="s">
        <v>62</v>
      </c>
      <c r="C120" s="33" t="s">
        <v>103</v>
      </c>
      <c r="D120" s="33" t="s">
        <v>35</v>
      </c>
      <c r="E120" s="33" t="s">
        <v>191</v>
      </c>
      <c r="F120" s="33" t="s">
        <v>61</v>
      </c>
      <c r="G120" s="52">
        <f t="shared" si="16"/>
        <v>3000</v>
      </c>
      <c r="H120" s="52">
        <f t="shared" si="16"/>
        <v>3000</v>
      </c>
      <c r="I120" s="52">
        <f t="shared" si="16"/>
        <v>3000</v>
      </c>
    </row>
    <row r="121" spans="1:9" ht="38.25">
      <c r="A121" s="33" t="s">
        <v>272</v>
      </c>
      <c r="B121" s="36" t="s">
        <v>62</v>
      </c>
      <c r="C121" s="33" t="s">
        <v>103</v>
      </c>
      <c r="D121" s="33" t="s">
        <v>35</v>
      </c>
      <c r="E121" s="33" t="s">
        <v>191</v>
      </c>
      <c r="F121" s="33" t="s">
        <v>63</v>
      </c>
      <c r="G121" s="52">
        <v>3000</v>
      </c>
      <c r="H121" s="52">
        <v>3000</v>
      </c>
      <c r="I121" s="52">
        <v>3000</v>
      </c>
    </row>
    <row r="122" spans="1:9" ht="15.75">
      <c r="A122" s="33" t="s">
        <v>273</v>
      </c>
      <c r="B122" s="71" t="s">
        <v>1</v>
      </c>
      <c r="C122" s="33"/>
      <c r="D122" s="33"/>
      <c r="E122" s="33"/>
      <c r="F122" s="33"/>
      <c r="G122" s="104">
        <v>0</v>
      </c>
      <c r="H122" s="104">
        <v>148000</v>
      </c>
      <c r="I122" s="104">
        <v>295000</v>
      </c>
    </row>
    <row r="123" spans="1:9" ht="15.75">
      <c r="A123" s="72" t="s">
        <v>274</v>
      </c>
      <c r="B123" s="71" t="s">
        <v>19</v>
      </c>
      <c r="C123" s="33"/>
      <c r="D123" s="33"/>
      <c r="E123" s="58"/>
      <c r="F123" s="33"/>
      <c r="G123" s="73">
        <f>G17+G54+G62+G75+G88+G115+G122</f>
        <v>7698793.11</v>
      </c>
      <c r="H123" s="73">
        <f>H17+H54+H62+H75+H88+H115+H122</f>
        <v>5200662</v>
      </c>
      <c r="I123" s="73">
        <f>I17+I54+I62+I75+I88+I115+I122</f>
        <v>5118689</v>
      </c>
    </row>
    <row r="125" ht="15.75">
      <c r="G125" s="26"/>
    </row>
  </sheetData>
  <sheetProtection/>
  <mergeCells count="5">
    <mergeCell ref="A11:I11"/>
    <mergeCell ref="H1:I1"/>
    <mergeCell ref="H2:I2"/>
    <mergeCell ref="H3:I3"/>
    <mergeCell ref="H4:I4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6"/>
  <sheetViews>
    <sheetView tabSelected="1" zoomScalePageLayoutView="0" workbookViewId="0" topLeftCell="A22">
      <selection activeCell="B3" sqref="B3"/>
    </sheetView>
  </sheetViews>
  <sheetFormatPr defaultColWidth="9.00390625" defaultRowHeight="12.75"/>
  <cols>
    <col min="1" max="1" width="4.00390625" style="38" customWidth="1"/>
    <col min="2" max="2" width="60.625" style="39" customWidth="1"/>
    <col min="3" max="3" width="13.00390625" style="40" customWidth="1"/>
    <col min="4" max="4" width="7.875" style="40" customWidth="1"/>
    <col min="5" max="5" width="8.75390625" style="40" customWidth="1"/>
    <col min="6" max="6" width="13.25390625" style="47" customWidth="1"/>
    <col min="7" max="7" width="14.00390625" style="41" bestFit="1" customWidth="1"/>
    <col min="8" max="8" width="15.875" style="41" customWidth="1"/>
    <col min="9" max="16384" width="9.125" style="41" customWidth="1"/>
  </cols>
  <sheetData>
    <row r="1" spans="7:8" ht="15.75">
      <c r="G1" s="122" t="s">
        <v>36</v>
      </c>
      <c r="H1" s="122"/>
    </row>
    <row r="2" spans="7:8" ht="15.75">
      <c r="G2" s="123" t="s">
        <v>239</v>
      </c>
      <c r="H2" s="123"/>
    </row>
    <row r="3" spans="7:8" ht="15.75">
      <c r="G3" s="122" t="s">
        <v>27</v>
      </c>
      <c r="H3" s="122"/>
    </row>
    <row r="4" spans="7:8" ht="12.75">
      <c r="G4" s="124" t="s">
        <v>295</v>
      </c>
      <c r="H4" s="124"/>
    </row>
    <row r="5" spans="2:8" ht="15.75">
      <c r="B5" s="23"/>
      <c r="D5" s="42"/>
      <c r="F5" s="48"/>
      <c r="G5" s="4" t="s">
        <v>109</v>
      </c>
      <c r="H5" s="4"/>
    </row>
    <row r="6" spans="2:8" ht="15.75">
      <c r="B6" s="23"/>
      <c r="D6" s="42"/>
      <c r="F6" s="48"/>
      <c r="G6" s="4" t="s">
        <v>239</v>
      </c>
      <c r="H6" s="4"/>
    </row>
    <row r="7" spans="2:8" ht="15.75">
      <c r="B7" s="23"/>
      <c r="D7" s="42"/>
      <c r="F7" s="48"/>
      <c r="G7" s="4" t="s">
        <v>27</v>
      </c>
      <c r="H7" s="4"/>
    </row>
    <row r="8" spans="2:8" ht="18.75">
      <c r="B8" s="23"/>
      <c r="D8" s="43"/>
      <c r="F8" s="49"/>
      <c r="G8" s="121" t="s">
        <v>262</v>
      </c>
      <c r="H8" s="121"/>
    </row>
    <row r="9" spans="4:8" ht="15.75">
      <c r="D9" s="43"/>
      <c r="F9" s="49"/>
      <c r="G9" s="4"/>
      <c r="H9" s="4"/>
    </row>
    <row r="10" spans="1:8" ht="48" customHeight="1">
      <c r="A10" s="120" t="s">
        <v>252</v>
      </c>
      <c r="B10" s="120"/>
      <c r="C10" s="120"/>
      <c r="D10" s="120"/>
      <c r="E10" s="120"/>
      <c r="F10" s="120"/>
      <c r="G10" s="120"/>
      <c r="H10" s="120"/>
    </row>
    <row r="11" spans="1:6" ht="12.75">
      <c r="A11" s="45"/>
      <c r="B11" s="44"/>
      <c r="C11" s="44"/>
      <c r="D11" s="44"/>
      <c r="E11" s="44"/>
      <c r="F11" s="50"/>
    </row>
    <row r="12" ht="12.75">
      <c r="H12" s="46" t="s">
        <v>99</v>
      </c>
    </row>
    <row r="13" spans="1:8" ht="38.25">
      <c r="A13" s="32" t="s">
        <v>71</v>
      </c>
      <c r="B13" s="32" t="s">
        <v>52</v>
      </c>
      <c r="C13" s="33" t="s">
        <v>25</v>
      </c>
      <c r="D13" s="33" t="s">
        <v>26</v>
      </c>
      <c r="E13" s="33" t="s">
        <v>54</v>
      </c>
      <c r="F13" s="51" t="s">
        <v>215</v>
      </c>
      <c r="G13" s="34" t="s">
        <v>216</v>
      </c>
      <c r="H13" s="34" t="s">
        <v>243</v>
      </c>
    </row>
    <row r="14" spans="1:8" ht="12.75">
      <c r="A14" s="35" t="s">
        <v>74</v>
      </c>
      <c r="B14" s="33" t="s">
        <v>75</v>
      </c>
      <c r="C14" s="35" t="s">
        <v>76</v>
      </c>
      <c r="D14" s="33" t="s">
        <v>77</v>
      </c>
      <c r="E14" s="35" t="s">
        <v>78</v>
      </c>
      <c r="F14" s="33" t="s">
        <v>79</v>
      </c>
      <c r="G14" s="35" t="s">
        <v>80</v>
      </c>
      <c r="H14" s="33" t="s">
        <v>84</v>
      </c>
    </row>
    <row r="15" spans="1:8" ht="25.5">
      <c r="A15" s="33" t="s">
        <v>74</v>
      </c>
      <c r="B15" s="71" t="s">
        <v>221</v>
      </c>
      <c r="C15" s="72" t="s">
        <v>197</v>
      </c>
      <c r="D15" s="72" t="s">
        <v>55</v>
      </c>
      <c r="E15" s="72" t="s">
        <v>55</v>
      </c>
      <c r="F15" s="97">
        <f>F16+F33+F47+F53+F69</f>
        <v>1834846</v>
      </c>
      <c r="G15" s="97">
        <f>G16+G33+G47+G53+G69</f>
        <v>1355039</v>
      </c>
      <c r="H15" s="97">
        <f>H16+H33+H47+H53+H69</f>
        <v>1409508</v>
      </c>
    </row>
    <row r="16" spans="1:8" ht="38.25" customHeight="1">
      <c r="A16" s="33" t="s">
        <v>75</v>
      </c>
      <c r="B16" s="98" t="s">
        <v>222</v>
      </c>
      <c r="C16" s="85" t="s">
        <v>183</v>
      </c>
      <c r="D16" s="85"/>
      <c r="E16" s="85"/>
      <c r="F16" s="99">
        <f>SUM(F17)</f>
        <v>979691</v>
      </c>
      <c r="G16" s="99">
        <f>SUM(G17)</f>
        <v>956992</v>
      </c>
      <c r="H16" s="99">
        <f>SUM(H17)</f>
        <v>956992</v>
      </c>
    </row>
    <row r="17" spans="1:8" ht="23.25" customHeight="1">
      <c r="A17" s="33" t="s">
        <v>76</v>
      </c>
      <c r="B17" s="36" t="s">
        <v>207</v>
      </c>
      <c r="C17" s="33" t="s">
        <v>184</v>
      </c>
      <c r="D17" s="33"/>
      <c r="E17" s="33"/>
      <c r="F17" s="83">
        <f>F18+F23+F28</f>
        <v>979691</v>
      </c>
      <c r="G17" s="83">
        <f>G18+G23+G28</f>
        <v>956992</v>
      </c>
      <c r="H17" s="83">
        <f>H18+H23+H28</f>
        <v>956992</v>
      </c>
    </row>
    <row r="18" spans="1:8" ht="20.25" customHeight="1">
      <c r="A18" s="33" t="s">
        <v>77</v>
      </c>
      <c r="B18" s="36" t="s">
        <v>208</v>
      </c>
      <c r="C18" s="33" t="s">
        <v>185</v>
      </c>
      <c r="D18" s="33"/>
      <c r="E18" s="33"/>
      <c r="F18" s="52">
        <f aca="true" t="shared" si="0" ref="F18:H21">F19</f>
        <v>964491</v>
      </c>
      <c r="G18" s="52">
        <f t="shared" si="0"/>
        <v>941792</v>
      </c>
      <c r="H18" s="52">
        <f t="shared" si="0"/>
        <v>941792</v>
      </c>
    </row>
    <row r="19" spans="1:8" ht="25.5">
      <c r="A19" s="33" t="s">
        <v>78</v>
      </c>
      <c r="B19" s="36" t="s">
        <v>220</v>
      </c>
      <c r="C19" s="33" t="s">
        <v>185</v>
      </c>
      <c r="D19" s="33" t="s">
        <v>61</v>
      </c>
      <c r="E19" s="33"/>
      <c r="F19" s="83">
        <f t="shared" si="0"/>
        <v>964491</v>
      </c>
      <c r="G19" s="83">
        <f t="shared" si="0"/>
        <v>941792</v>
      </c>
      <c r="H19" s="83">
        <f t="shared" si="0"/>
        <v>941792</v>
      </c>
    </row>
    <row r="20" spans="1:8" ht="25.5">
      <c r="A20" s="33" t="s">
        <v>79</v>
      </c>
      <c r="B20" s="36" t="s">
        <v>62</v>
      </c>
      <c r="C20" s="33" t="s">
        <v>185</v>
      </c>
      <c r="D20" s="33" t="s">
        <v>63</v>
      </c>
      <c r="E20" s="33"/>
      <c r="F20" s="83">
        <f t="shared" si="0"/>
        <v>964491</v>
      </c>
      <c r="G20" s="83">
        <f t="shared" si="0"/>
        <v>941792</v>
      </c>
      <c r="H20" s="83">
        <f t="shared" si="0"/>
        <v>941792</v>
      </c>
    </row>
    <row r="21" spans="1:8" ht="12.75">
      <c r="A21" s="33" t="s">
        <v>80</v>
      </c>
      <c r="B21" s="36" t="s">
        <v>227</v>
      </c>
      <c r="C21" s="33" t="s">
        <v>185</v>
      </c>
      <c r="D21" s="33" t="s">
        <v>63</v>
      </c>
      <c r="E21" s="33" t="s">
        <v>91</v>
      </c>
      <c r="F21" s="83">
        <f t="shared" si="0"/>
        <v>964491</v>
      </c>
      <c r="G21" s="83">
        <f t="shared" si="0"/>
        <v>941792</v>
      </c>
      <c r="H21" s="83">
        <f t="shared" si="0"/>
        <v>941792</v>
      </c>
    </row>
    <row r="22" spans="1:8" ht="12.75">
      <c r="A22" s="33" t="s">
        <v>84</v>
      </c>
      <c r="B22" s="36" t="s">
        <v>13</v>
      </c>
      <c r="C22" s="33" t="s">
        <v>185</v>
      </c>
      <c r="D22" s="33" t="s">
        <v>63</v>
      </c>
      <c r="E22" s="33" t="s">
        <v>12</v>
      </c>
      <c r="F22" s="83">
        <f>прил4!G108</f>
        <v>964491</v>
      </c>
      <c r="G22" s="83">
        <f>прил4!H108</f>
        <v>941792</v>
      </c>
      <c r="H22" s="83">
        <f>прил4!I108</f>
        <v>941792</v>
      </c>
    </row>
    <row r="23" spans="1:8" ht="12.75">
      <c r="A23" s="33" t="s">
        <v>85</v>
      </c>
      <c r="B23" s="36" t="s">
        <v>106</v>
      </c>
      <c r="C23" s="33" t="s">
        <v>186</v>
      </c>
      <c r="D23" s="33"/>
      <c r="E23" s="33"/>
      <c r="F23" s="83">
        <f>F24</f>
        <v>10200</v>
      </c>
      <c r="G23" s="83">
        <f aca="true" t="shared" si="1" ref="G23:H26">G24</f>
        <v>10200</v>
      </c>
      <c r="H23" s="83">
        <f t="shared" si="1"/>
        <v>10200</v>
      </c>
    </row>
    <row r="24" spans="1:8" ht="25.5">
      <c r="A24" s="33" t="s">
        <v>86</v>
      </c>
      <c r="B24" s="36" t="s">
        <v>220</v>
      </c>
      <c r="C24" s="33" t="s">
        <v>186</v>
      </c>
      <c r="D24" s="33" t="s">
        <v>61</v>
      </c>
      <c r="E24" s="33"/>
      <c r="F24" s="83">
        <f>F25</f>
        <v>10200</v>
      </c>
      <c r="G24" s="83">
        <f t="shared" si="1"/>
        <v>10200</v>
      </c>
      <c r="H24" s="83">
        <f t="shared" si="1"/>
        <v>10200</v>
      </c>
    </row>
    <row r="25" spans="1:8" ht="25.5">
      <c r="A25" s="33" t="s">
        <v>87</v>
      </c>
      <c r="B25" s="36" t="s">
        <v>62</v>
      </c>
      <c r="C25" s="33" t="s">
        <v>186</v>
      </c>
      <c r="D25" s="33" t="s">
        <v>63</v>
      </c>
      <c r="E25" s="33"/>
      <c r="F25" s="83">
        <f>F26</f>
        <v>10200</v>
      </c>
      <c r="G25" s="83">
        <f t="shared" si="1"/>
        <v>10200</v>
      </c>
      <c r="H25" s="83">
        <f t="shared" si="1"/>
        <v>10200</v>
      </c>
    </row>
    <row r="26" spans="1:8" ht="12.75">
      <c r="A26" s="33" t="s">
        <v>88</v>
      </c>
      <c r="B26" s="36" t="s">
        <v>227</v>
      </c>
      <c r="C26" s="33" t="s">
        <v>186</v>
      </c>
      <c r="D26" s="33" t="s">
        <v>63</v>
      </c>
      <c r="E26" s="33" t="s">
        <v>91</v>
      </c>
      <c r="F26" s="83">
        <f>F27</f>
        <v>10200</v>
      </c>
      <c r="G26" s="83">
        <f t="shared" si="1"/>
        <v>10200</v>
      </c>
      <c r="H26" s="83">
        <f t="shared" si="1"/>
        <v>10200</v>
      </c>
    </row>
    <row r="27" spans="1:8" ht="12.75">
      <c r="A27" s="33" t="s">
        <v>43</v>
      </c>
      <c r="B27" s="36" t="s">
        <v>13</v>
      </c>
      <c r="C27" s="33" t="s">
        <v>186</v>
      </c>
      <c r="D27" s="33" t="s">
        <v>63</v>
      </c>
      <c r="E27" s="33" t="s">
        <v>12</v>
      </c>
      <c r="F27" s="83">
        <f>прил4!G111</f>
        <v>10200</v>
      </c>
      <c r="G27" s="83">
        <f>прил4!H111</f>
        <v>10200</v>
      </c>
      <c r="H27" s="83">
        <f>прил4!I111</f>
        <v>10200</v>
      </c>
    </row>
    <row r="28" spans="1:8" ht="12.75">
      <c r="A28" s="33" t="s">
        <v>110</v>
      </c>
      <c r="B28" s="36" t="s">
        <v>209</v>
      </c>
      <c r="C28" s="33" t="s">
        <v>187</v>
      </c>
      <c r="D28" s="33"/>
      <c r="E28" s="33"/>
      <c r="F28" s="83">
        <f>F29</f>
        <v>5000</v>
      </c>
      <c r="G28" s="83">
        <f aca="true" t="shared" si="2" ref="G28:H31">G29</f>
        <v>5000</v>
      </c>
      <c r="H28" s="83">
        <f t="shared" si="2"/>
        <v>5000</v>
      </c>
    </row>
    <row r="29" spans="1:8" ht="25.5">
      <c r="A29" s="33" t="s">
        <v>111</v>
      </c>
      <c r="B29" s="36" t="s">
        <v>220</v>
      </c>
      <c r="C29" s="33" t="s">
        <v>187</v>
      </c>
      <c r="D29" s="33" t="s">
        <v>61</v>
      </c>
      <c r="E29" s="33"/>
      <c r="F29" s="83">
        <f>F30</f>
        <v>5000</v>
      </c>
      <c r="G29" s="83">
        <f t="shared" si="2"/>
        <v>5000</v>
      </c>
      <c r="H29" s="83">
        <f t="shared" si="2"/>
        <v>5000</v>
      </c>
    </row>
    <row r="30" spans="1:8" ht="25.5">
      <c r="A30" s="33" t="s">
        <v>112</v>
      </c>
      <c r="B30" s="36" t="s">
        <v>62</v>
      </c>
      <c r="C30" s="33" t="s">
        <v>187</v>
      </c>
      <c r="D30" s="33" t="s">
        <v>63</v>
      </c>
      <c r="E30" s="33"/>
      <c r="F30" s="83">
        <f>F31</f>
        <v>5000</v>
      </c>
      <c r="G30" s="83">
        <f t="shared" si="2"/>
        <v>5000</v>
      </c>
      <c r="H30" s="83">
        <f t="shared" si="2"/>
        <v>5000</v>
      </c>
    </row>
    <row r="31" spans="1:8" ht="12.75">
      <c r="A31" s="33" t="s">
        <v>21</v>
      </c>
      <c r="B31" s="36" t="s">
        <v>227</v>
      </c>
      <c r="C31" s="33" t="s">
        <v>187</v>
      </c>
      <c r="D31" s="33" t="s">
        <v>63</v>
      </c>
      <c r="E31" s="33" t="s">
        <v>91</v>
      </c>
      <c r="F31" s="83">
        <f>F32</f>
        <v>5000</v>
      </c>
      <c r="G31" s="83">
        <f t="shared" si="2"/>
        <v>5000</v>
      </c>
      <c r="H31" s="83">
        <f t="shared" si="2"/>
        <v>5000</v>
      </c>
    </row>
    <row r="32" spans="1:8" ht="12.75">
      <c r="A32" s="33" t="s">
        <v>100</v>
      </c>
      <c r="B32" s="36" t="s">
        <v>13</v>
      </c>
      <c r="C32" s="33" t="s">
        <v>187</v>
      </c>
      <c r="D32" s="33" t="s">
        <v>63</v>
      </c>
      <c r="E32" s="33" t="s">
        <v>12</v>
      </c>
      <c r="F32" s="83">
        <f>прил4!G114</f>
        <v>5000</v>
      </c>
      <c r="G32" s="83">
        <f>прил4!H114</f>
        <v>5000</v>
      </c>
      <c r="H32" s="83">
        <f>прил4!I114</f>
        <v>5000</v>
      </c>
    </row>
    <row r="33" spans="1:8" ht="46.5" customHeight="1">
      <c r="A33" s="33" t="s">
        <v>22</v>
      </c>
      <c r="B33" s="98" t="s">
        <v>5</v>
      </c>
      <c r="C33" s="85" t="s">
        <v>188</v>
      </c>
      <c r="D33" s="85"/>
      <c r="E33" s="85"/>
      <c r="F33" s="99">
        <f>F34+F39+F43</f>
        <v>646945</v>
      </c>
      <c r="G33" s="99">
        <f>G34+G39+G43</f>
        <v>222223</v>
      </c>
      <c r="H33" s="99">
        <f>H34+H39+H43</f>
        <v>252673</v>
      </c>
    </row>
    <row r="34" spans="1:8" ht="25.5">
      <c r="A34" s="33" t="s">
        <v>113</v>
      </c>
      <c r="B34" s="36" t="s">
        <v>211</v>
      </c>
      <c r="C34" s="33" t="s">
        <v>189</v>
      </c>
      <c r="D34" s="33"/>
      <c r="E34" s="33"/>
      <c r="F34" s="83">
        <f>F35</f>
        <v>215392.78</v>
      </c>
      <c r="G34" s="83">
        <f aca="true" t="shared" si="3" ref="G34:H37">G35</f>
        <v>222223</v>
      </c>
      <c r="H34" s="83">
        <f t="shared" si="3"/>
        <v>252673</v>
      </c>
    </row>
    <row r="35" spans="1:8" ht="25.5">
      <c r="A35" s="33" t="s">
        <v>114</v>
      </c>
      <c r="B35" s="36" t="s">
        <v>220</v>
      </c>
      <c r="C35" s="33" t="s">
        <v>189</v>
      </c>
      <c r="D35" s="33" t="s">
        <v>61</v>
      </c>
      <c r="E35" s="33"/>
      <c r="F35" s="83">
        <f>F36</f>
        <v>215392.78</v>
      </c>
      <c r="G35" s="83">
        <f t="shared" si="3"/>
        <v>222223</v>
      </c>
      <c r="H35" s="83">
        <f t="shared" si="3"/>
        <v>252673</v>
      </c>
    </row>
    <row r="36" spans="1:8" ht="25.5">
      <c r="A36" s="33" t="s">
        <v>115</v>
      </c>
      <c r="B36" s="36" t="s">
        <v>62</v>
      </c>
      <c r="C36" s="33" t="s">
        <v>189</v>
      </c>
      <c r="D36" s="33" t="s">
        <v>63</v>
      </c>
      <c r="E36" s="33"/>
      <c r="F36" s="83">
        <f>F37</f>
        <v>215392.78</v>
      </c>
      <c r="G36" s="83">
        <f t="shared" si="3"/>
        <v>222223</v>
      </c>
      <c r="H36" s="83">
        <f t="shared" si="3"/>
        <v>252673</v>
      </c>
    </row>
    <row r="37" spans="1:8" ht="12.75">
      <c r="A37" s="33" t="s">
        <v>116</v>
      </c>
      <c r="B37" s="36" t="s">
        <v>226</v>
      </c>
      <c r="C37" s="33" t="s">
        <v>189</v>
      </c>
      <c r="D37" s="33" t="s">
        <v>63</v>
      </c>
      <c r="E37" s="33" t="s">
        <v>70</v>
      </c>
      <c r="F37" s="83">
        <f>F38</f>
        <v>215392.78</v>
      </c>
      <c r="G37" s="83">
        <f t="shared" si="3"/>
        <v>222223</v>
      </c>
      <c r="H37" s="83">
        <f t="shared" si="3"/>
        <v>252673</v>
      </c>
    </row>
    <row r="38" spans="1:8" ht="12.75">
      <c r="A38" s="33" t="s">
        <v>117</v>
      </c>
      <c r="B38" s="96" t="s">
        <v>15</v>
      </c>
      <c r="C38" s="33" t="s">
        <v>189</v>
      </c>
      <c r="D38" s="33" t="s">
        <v>63</v>
      </c>
      <c r="E38" s="33" t="s">
        <v>10</v>
      </c>
      <c r="F38" s="52">
        <f>прил4!G81</f>
        <v>215392.78</v>
      </c>
      <c r="G38" s="52">
        <f>прил4!H81</f>
        <v>222223</v>
      </c>
      <c r="H38" s="52">
        <f>прил4!I81</f>
        <v>252673</v>
      </c>
    </row>
    <row r="39" spans="1:8" ht="25.5">
      <c r="A39" s="33" t="s">
        <v>118</v>
      </c>
      <c r="B39" s="106" t="s">
        <v>264</v>
      </c>
      <c r="C39" s="33" t="s">
        <v>258</v>
      </c>
      <c r="D39" s="33"/>
      <c r="E39" s="33"/>
      <c r="F39" s="52">
        <f aca="true" t="shared" si="4" ref="F39:H41">F40</f>
        <v>167650</v>
      </c>
      <c r="G39" s="52">
        <f t="shared" si="4"/>
        <v>0</v>
      </c>
      <c r="H39" s="52">
        <f t="shared" si="4"/>
        <v>0</v>
      </c>
    </row>
    <row r="40" spans="1:8" ht="25.5">
      <c r="A40" s="33" t="s">
        <v>119</v>
      </c>
      <c r="B40" s="36" t="s">
        <v>220</v>
      </c>
      <c r="C40" s="33" t="s">
        <v>258</v>
      </c>
      <c r="D40" s="33" t="s">
        <v>61</v>
      </c>
      <c r="E40" s="33"/>
      <c r="F40" s="52">
        <f t="shared" si="4"/>
        <v>167650</v>
      </c>
      <c r="G40" s="52">
        <f t="shared" si="4"/>
        <v>0</v>
      </c>
      <c r="H40" s="52">
        <f t="shared" si="4"/>
        <v>0</v>
      </c>
    </row>
    <row r="41" spans="1:8" ht="25.5">
      <c r="A41" s="33" t="s">
        <v>23</v>
      </c>
      <c r="B41" s="36" t="s">
        <v>62</v>
      </c>
      <c r="C41" s="33" t="s">
        <v>258</v>
      </c>
      <c r="D41" s="33" t="s">
        <v>63</v>
      </c>
      <c r="E41" s="33" t="s">
        <v>70</v>
      </c>
      <c r="F41" s="52">
        <f t="shared" si="4"/>
        <v>167650</v>
      </c>
      <c r="G41" s="52">
        <f t="shared" si="4"/>
        <v>0</v>
      </c>
      <c r="H41" s="52">
        <f t="shared" si="4"/>
        <v>0</v>
      </c>
    </row>
    <row r="42" spans="1:8" ht="12.75">
      <c r="A42" s="33" t="s">
        <v>24</v>
      </c>
      <c r="B42" s="36" t="s">
        <v>226</v>
      </c>
      <c r="C42" s="33" t="s">
        <v>258</v>
      </c>
      <c r="D42" s="33" t="s">
        <v>63</v>
      </c>
      <c r="E42" s="33" t="s">
        <v>10</v>
      </c>
      <c r="F42" s="52">
        <f>прил4!G84</f>
        <v>167650</v>
      </c>
      <c r="G42" s="52">
        <f>прил4!H84</f>
        <v>0</v>
      </c>
      <c r="H42" s="52">
        <f>прил4!I84</f>
        <v>0</v>
      </c>
    </row>
    <row r="43" spans="1:8" ht="25.5">
      <c r="A43" s="33" t="s">
        <v>120</v>
      </c>
      <c r="B43" s="106" t="s">
        <v>265</v>
      </c>
      <c r="C43" s="33" t="s">
        <v>259</v>
      </c>
      <c r="D43" s="33"/>
      <c r="E43" s="33"/>
      <c r="F43" s="52">
        <f aca="true" t="shared" si="5" ref="F43:H45">F44</f>
        <v>263902.22</v>
      </c>
      <c r="G43" s="52">
        <f t="shared" si="5"/>
        <v>0</v>
      </c>
      <c r="H43" s="52">
        <f t="shared" si="5"/>
        <v>0</v>
      </c>
    </row>
    <row r="44" spans="1:8" ht="25.5">
      <c r="A44" s="33" t="s">
        <v>121</v>
      </c>
      <c r="B44" s="36" t="s">
        <v>220</v>
      </c>
      <c r="C44" s="33" t="s">
        <v>259</v>
      </c>
      <c r="D44" s="33" t="s">
        <v>61</v>
      </c>
      <c r="E44" s="33"/>
      <c r="F44" s="52">
        <f t="shared" si="5"/>
        <v>263902.22</v>
      </c>
      <c r="G44" s="52">
        <f t="shared" si="5"/>
        <v>0</v>
      </c>
      <c r="H44" s="52">
        <f t="shared" si="5"/>
        <v>0</v>
      </c>
    </row>
    <row r="45" spans="1:8" ht="25.5">
      <c r="A45" s="33" t="s">
        <v>122</v>
      </c>
      <c r="B45" s="36" t="s">
        <v>62</v>
      </c>
      <c r="C45" s="33" t="s">
        <v>259</v>
      </c>
      <c r="D45" s="33" t="s">
        <v>63</v>
      </c>
      <c r="E45" s="33" t="s">
        <v>70</v>
      </c>
      <c r="F45" s="52">
        <f t="shared" si="5"/>
        <v>263902.22</v>
      </c>
      <c r="G45" s="52">
        <f t="shared" si="5"/>
        <v>0</v>
      </c>
      <c r="H45" s="52">
        <f t="shared" si="5"/>
        <v>0</v>
      </c>
    </row>
    <row r="46" spans="1:8" ht="12.75">
      <c r="A46" s="33" t="s">
        <v>123</v>
      </c>
      <c r="B46" s="36" t="s">
        <v>226</v>
      </c>
      <c r="C46" s="33" t="s">
        <v>259</v>
      </c>
      <c r="D46" s="33" t="s">
        <v>63</v>
      </c>
      <c r="E46" s="33" t="s">
        <v>10</v>
      </c>
      <c r="F46" s="52">
        <f>прил4!G87</f>
        <v>263902.22</v>
      </c>
      <c r="G46" s="52">
        <f>прил4!H87</f>
        <v>0</v>
      </c>
      <c r="H46" s="52">
        <f>прил4!I87</f>
        <v>0</v>
      </c>
    </row>
    <row r="47" spans="1:8" ht="27">
      <c r="A47" s="33" t="s">
        <v>124</v>
      </c>
      <c r="B47" s="98" t="s">
        <v>214</v>
      </c>
      <c r="C47" s="85" t="s">
        <v>190</v>
      </c>
      <c r="D47" s="85"/>
      <c r="E47" s="85"/>
      <c r="F47" s="99">
        <f>F48</f>
        <v>3000</v>
      </c>
      <c r="G47" s="99">
        <f>G48</f>
        <v>3000</v>
      </c>
      <c r="H47" s="99">
        <f>H48</f>
        <v>3000</v>
      </c>
    </row>
    <row r="48" spans="1:8" ht="13.5">
      <c r="A48" s="33" t="s">
        <v>125</v>
      </c>
      <c r="B48" s="36" t="s">
        <v>4</v>
      </c>
      <c r="C48" s="33" t="s">
        <v>191</v>
      </c>
      <c r="D48" s="33"/>
      <c r="E48" s="85"/>
      <c r="F48" s="83">
        <f>F49</f>
        <v>3000</v>
      </c>
      <c r="G48" s="83">
        <f aca="true" t="shared" si="6" ref="G48:H51">G49</f>
        <v>3000</v>
      </c>
      <c r="H48" s="83">
        <f t="shared" si="6"/>
        <v>3000</v>
      </c>
    </row>
    <row r="49" spans="1:8" ht="25.5">
      <c r="A49" s="33" t="s">
        <v>126</v>
      </c>
      <c r="B49" s="36" t="s">
        <v>220</v>
      </c>
      <c r="C49" s="33" t="s">
        <v>191</v>
      </c>
      <c r="D49" s="33" t="s">
        <v>61</v>
      </c>
      <c r="E49" s="33"/>
      <c r="F49" s="83">
        <f>F50</f>
        <v>3000</v>
      </c>
      <c r="G49" s="83">
        <f t="shared" si="6"/>
        <v>3000</v>
      </c>
      <c r="H49" s="83">
        <f t="shared" si="6"/>
        <v>3000</v>
      </c>
    </row>
    <row r="50" spans="1:8" ht="25.5">
      <c r="A50" s="33" t="s">
        <v>127</v>
      </c>
      <c r="B50" s="36" t="s">
        <v>62</v>
      </c>
      <c r="C50" s="33" t="s">
        <v>191</v>
      </c>
      <c r="D50" s="33" t="s">
        <v>63</v>
      </c>
      <c r="E50" s="33"/>
      <c r="F50" s="83">
        <f>F51</f>
        <v>3000</v>
      </c>
      <c r="G50" s="83">
        <f t="shared" si="6"/>
        <v>3000</v>
      </c>
      <c r="H50" s="83">
        <f t="shared" si="6"/>
        <v>3000</v>
      </c>
    </row>
    <row r="51" spans="1:8" ht="12.75">
      <c r="A51" s="33" t="s">
        <v>128</v>
      </c>
      <c r="B51" s="36" t="s">
        <v>66</v>
      </c>
      <c r="C51" s="33" t="s">
        <v>191</v>
      </c>
      <c r="D51" s="33" t="s">
        <v>63</v>
      </c>
      <c r="E51" s="33" t="s">
        <v>31</v>
      </c>
      <c r="F51" s="83">
        <f>F52</f>
        <v>3000</v>
      </c>
      <c r="G51" s="83">
        <f t="shared" si="6"/>
        <v>3000</v>
      </c>
      <c r="H51" s="83">
        <f t="shared" si="6"/>
        <v>3000</v>
      </c>
    </row>
    <row r="52" spans="1:8" ht="12.75">
      <c r="A52" s="33" t="s">
        <v>129</v>
      </c>
      <c r="B52" s="84" t="s">
        <v>34</v>
      </c>
      <c r="C52" s="33" t="s">
        <v>191</v>
      </c>
      <c r="D52" s="33" t="s">
        <v>63</v>
      </c>
      <c r="E52" s="33" t="s">
        <v>35</v>
      </c>
      <c r="F52" s="83">
        <f>прил4!G121</f>
        <v>3000</v>
      </c>
      <c r="G52" s="83">
        <f>прил4!H121</f>
        <v>3000</v>
      </c>
      <c r="H52" s="83">
        <f>прил4!I121</f>
        <v>3000</v>
      </c>
    </row>
    <row r="53" spans="1:8" ht="40.5">
      <c r="A53" s="33" t="s">
        <v>130</v>
      </c>
      <c r="B53" s="101" t="s">
        <v>245</v>
      </c>
      <c r="C53" s="85" t="s">
        <v>192</v>
      </c>
      <c r="D53" s="85"/>
      <c r="E53" s="85"/>
      <c r="F53" s="99">
        <f>F54+F59+F64</f>
        <v>79005</v>
      </c>
      <c r="G53" s="99">
        <f>G54+G59+G64</f>
        <v>103024</v>
      </c>
      <c r="H53" s="99">
        <f>H54+H59+H64</f>
        <v>127043</v>
      </c>
    </row>
    <row r="54" spans="1:8" ht="12.75">
      <c r="A54" s="33" t="s">
        <v>39</v>
      </c>
      <c r="B54" s="36" t="s">
        <v>253</v>
      </c>
      <c r="C54" s="33" t="s">
        <v>193</v>
      </c>
      <c r="D54" s="33"/>
      <c r="E54" s="33"/>
      <c r="F54" s="83">
        <f aca="true" t="shared" si="7" ref="F54:H57">SUM(F55)</f>
        <v>41178</v>
      </c>
      <c r="G54" s="83">
        <f t="shared" si="7"/>
        <v>39977</v>
      </c>
      <c r="H54" s="83">
        <f t="shared" si="7"/>
        <v>38776</v>
      </c>
    </row>
    <row r="55" spans="1:8" ht="25.5">
      <c r="A55" s="33" t="s">
        <v>131</v>
      </c>
      <c r="B55" s="36" t="s">
        <v>220</v>
      </c>
      <c r="C55" s="33" t="s">
        <v>193</v>
      </c>
      <c r="D55" s="33" t="s">
        <v>61</v>
      </c>
      <c r="E55" s="33"/>
      <c r="F55" s="83">
        <f t="shared" si="7"/>
        <v>41178</v>
      </c>
      <c r="G55" s="83">
        <f t="shared" si="7"/>
        <v>39977</v>
      </c>
      <c r="H55" s="83">
        <f t="shared" si="7"/>
        <v>38776</v>
      </c>
    </row>
    <row r="56" spans="1:8" ht="25.5">
      <c r="A56" s="33" t="s">
        <v>45</v>
      </c>
      <c r="B56" s="36" t="s">
        <v>62</v>
      </c>
      <c r="C56" s="33" t="s">
        <v>193</v>
      </c>
      <c r="D56" s="33" t="s">
        <v>63</v>
      </c>
      <c r="E56" s="33"/>
      <c r="F56" s="83">
        <f>SUM(F57)</f>
        <v>41178</v>
      </c>
      <c r="G56" s="83">
        <f t="shared" si="7"/>
        <v>39977</v>
      </c>
      <c r="H56" s="83">
        <f t="shared" si="7"/>
        <v>38776</v>
      </c>
    </row>
    <row r="57" spans="1:8" ht="25.5">
      <c r="A57" s="33" t="s">
        <v>46</v>
      </c>
      <c r="B57" s="36" t="s">
        <v>20</v>
      </c>
      <c r="C57" s="33" t="s">
        <v>193</v>
      </c>
      <c r="D57" s="33" t="s">
        <v>63</v>
      </c>
      <c r="E57" s="33" t="s">
        <v>40</v>
      </c>
      <c r="F57" s="83">
        <f>F58</f>
        <v>41178</v>
      </c>
      <c r="G57" s="83">
        <f t="shared" si="7"/>
        <v>39977</v>
      </c>
      <c r="H57" s="83">
        <f t="shared" si="7"/>
        <v>38776</v>
      </c>
    </row>
    <row r="58" spans="1:8" ht="12.75">
      <c r="A58" s="33" t="s">
        <v>132</v>
      </c>
      <c r="B58" s="96" t="s">
        <v>246</v>
      </c>
      <c r="C58" s="33" t="s">
        <v>193</v>
      </c>
      <c r="D58" s="33" t="s">
        <v>63</v>
      </c>
      <c r="E58" s="33" t="s">
        <v>217</v>
      </c>
      <c r="F58" s="83">
        <v>41178</v>
      </c>
      <c r="G58" s="83">
        <v>39977</v>
      </c>
      <c r="H58" s="83">
        <v>38776</v>
      </c>
    </row>
    <row r="59" spans="1:8" ht="12.75">
      <c r="A59" s="33" t="s">
        <v>133</v>
      </c>
      <c r="B59" s="36" t="s">
        <v>268</v>
      </c>
      <c r="C59" s="33" t="s">
        <v>256</v>
      </c>
      <c r="D59" s="33"/>
      <c r="E59" s="33"/>
      <c r="F59" s="83">
        <f>F60</f>
        <v>36026</v>
      </c>
      <c r="G59" s="83">
        <f aca="true" t="shared" si="8" ref="G59:H62">G60</f>
        <v>60045</v>
      </c>
      <c r="H59" s="83">
        <f t="shared" si="8"/>
        <v>84064</v>
      </c>
    </row>
    <row r="60" spans="1:8" ht="25.5">
      <c r="A60" s="33" t="s">
        <v>134</v>
      </c>
      <c r="B60" s="36" t="s">
        <v>220</v>
      </c>
      <c r="C60" s="33" t="s">
        <v>256</v>
      </c>
      <c r="D60" s="33" t="s">
        <v>61</v>
      </c>
      <c r="E60" s="33"/>
      <c r="F60" s="83">
        <f>F61</f>
        <v>36026</v>
      </c>
      <c r="G60" s="83">
        <f t="shared" si="8"/>
        <v>60045</v>
      </c>
      <c r="H60" s="83">
        <f t="shared" si="8"/>
        <v>84064</v>
      </c>
    </row>
    <row r="61" spans="1:8" ht="25.5">
      <c r="A61" s="33" t="s">
        <v>47</v>
      </c>
      <c r="B61" s="36" t="s">
        <v>62</v>
      </c>
      <c r="C61" s="33" t="s">
        <v>256</v>
      </c>
      <c r="D61" s="33" t="s">
        <v>63</v>
      </c>
      <c r="E61" s="33"/>
      <c r="F61" s="83">
        <f>F62</f>
        <v>36026</v>
      </c>
      <c r="G61" s="83">
        <f t="shared" si="8"/>
        <v>60045</v>
      </c>
      <c r="H61" s="83">
        <f t="shared" si="8"/>
        <v>84064</v>
      </c>
    </row>
    <row r="62" spans="1:8" ht="25.5">
      <c r="A62" s="33" t="s">
        <v>135</v>
      </c>
      <c r="B62" s="36" t="s">
        <v>20</v>
      </c>
      <c r="C62" s="33" t="s">
        <v>256</v>
      </c>
      <c r="D62" s="33" t="s">
        <v>63</v>
      </c>
      <c r="E62" s="33" t="s">
        <v>40</v>
      </c>
      <c r="F62" s="83">
        <f>F63</f>
        <v>36026</v>
      </c>
      <c r="G62" s="83">
        <f t="shared" si="8"/>
        <v>60045</v>
      </c>
      <c r="H62" s="83">
        <f t="shared" si="8"/>
        <v>84064</v>
      </c>
    </row>
    <row r="63" spans="1:8" ht="12.75">
      <c r="A63" s="33" t="s">
        <v>136</v>
      </c>
      <c r="B63" s="96" t="s">
        <v>246</v>
      </c>
      <c r="C63" s="33" t="s">
        <v>256</v>
      </c>
      <c r="D63" s="33" t="s">
        <v>63</v>
      </c>
      <c r="E63" s="33" t="s">
        <v>217</v>
      </c>
      <c r="F63" s="83">
        <f>прил4!G71</f>
        <v>36026</v>
      </c>
      <c r="G63" s="83">
        <f>прил4!H71</f>
        <v>60045</v>
      </c>
      <c r="H63" s="83">
        <f>прил4!I71</f>
        <v>84064</v>
      </c>
    </row>
    <row r="64" spans="1:8" ht="25.5">
      <c r="A64" s="33" t="s">
        <v>137</v>
      </c>
      <c r="B64" s="36" t="s">
        <v>269</v>
      </c>
      <c r="C64" s="33" t="s">
        <v>257</v>
      </c>
      <c r="D64" s="33"/>
      <c r="E64" s="33"/>
      <c r="F64" s="83">
        <f>F65</f>
        <v>1801</v>
      </c>
      <c r="G64" s="83">
        <f aca="true" t="shared" si="9" ref="G64:H67">G65</f>
        <v>3002</v>
      </c>
      <c r="H64" s="83">
        <f t="shared" si="9"/>
        <v>4203</v>
      </c>
    </row>
    <row r="65" spans="1:8" ht="25.5">
      <c r="A65" s="33" t="s">
        <v>138</v>
      </c>
      <c r="B65" s="36" t="s">
        <v>220</v>
      </c>
      <c r="C65" s="33" t="s">
        <v>257</v>
      </c>
      <c r="D65" s="33" t="s">
        <v>61</v>
      </c>
      <c r="E65" s="33"/>
      <c r="F65" s="83">
        <f>F66</f>
        <v>1801</v>
      </c>
      <c r="G65" s="83">
        <f t="shared" si="9"/>
        <v>3002</v>
      </c>
      <c r="H65" s="83">
        <f t="shared" si="9"/>
        <v>4203</v>
      </c>
    </row>
    <row r="66" spans="1:8" ht="25.5">
      <c r="A66" s="33" t="s">
        <v>139</v>
      </c>
      <c r="B66" s="36" t="s">
        <v>62</v>
      </c>
      <c r="C66" s="33" t="s">
        <v>257</v>
      </c>
      <c r="D66" s="33" t="s">
        <v>63</v>
      </c>
      <c r="E66" s="33"/>
      <c r="F66" s="83">
        <f>F67</f>
        <v>1801</v>
      </c>
      <c r="G66" s="83">
        <f t="shared" si="9"/>
        <v>3002</v>
      </c>
      <c r="H66" s="83">
        <f t="shared" si="9"/>
        <v>4203</v>
      </c>
    </row>
    <row r="67" spans="1:8" ht="25.5">
      <c r="A67" s="33" t="s">
        <v>204</v>
      </c>
      <c r="B67" s="36" t="s">
        <v>20</v>
      </c>
      <c r="C67" s="33" t="s">
        <v>257</v>
      </c>
      <c r="D67" s="33" t="s">
        <v>63</v>
      </c>
      <c r="E67" s="33" t="s">
        <v>40</v>
      </c>
      <c r="F67" s="83">
        <f>F68</f>
        <v>1801</v>
      </c>
      <c r="G67" s="83">
        <f t="shared" si="9"/>
        <v>3002</v>
      </c>
      <c r="H67" s="83">
        <f t="shared" si="9"/>
        <v>4203</v>
      </c>
    </row>
    <row r="68" spans="1:8" ht="12.75">
      <c r="A68" s="33" t="s">
        <v>140</v>
      </c>
      <c r="B68" s="96" t="s">
        <v>246</v>
      </c>
      <c r="C68" s="33" t="s">
        <v>257</v>
      </c>
      <c r="D68" s="33" t="s">
        <v>63</v>
      </c>
      <c r="E68" s="33" t="s">
        <v>217</v>
      </c>
      <c r="F68" s="83">
        <f>прил4!G74</f>
        <v>1801</v>
      </c>
      <c r="G68" s="83">
        <f>прил4!H74</f>
        <v>3002</v>
      </c>
      <c r="H68" s="83">
        <f>прил4!I74</f>
        <v>4203</v>
      </c>
    </row>
    <row r="69" spans="1:8" ht="39.75" customHeight="1">
      <c r="A69" s="33" t="s">
        <v>141</v>
      </c>
      <c r="B69" s="98" t="s">
        <v>11</v>
      </c>
      <c r="C69" s="85" t="s">
        <v>194</v>
      </c>
      <c r="D69" s="102"/>
      <c r="E69" s="85"/>
      <c r="F69" s="99">
        <f>F70+F79</f>
        <v>126205</v>
      </c>
      <c r="G69" s="99">
        <f>G70+G79</f>
        <v>69800</v>
      </c>
      <c r="H69" s="99">
        <f>H70+H79</f>
        <v>69800</v>
      </c>
    </row>
    <row r="70" spans="1:8" ht="12.75">
      <c r="A70" s="33" t="s">
        <v>142</v>
      </c>
      <c r="B70" s="36" t="s">
        <v>3</v>
      </c>
      <c r="C70" s="33" t="s">
        <v>196</v>
      </c>
      <c r="D70" s="33"/>
      <c r="E70" s="33"/>
      <c r="F70" s="83">
        <f>F71+F75</f>
        <v>118405</v>
      </c>
      <c r="G70" s="83">
        <f>G71+G75</f>
        <v>62000</v>
      </c>
      <c r="H70" s="83">
        <f>H71+H75</f>
        <v>62000</v>
      </c>
    </row>
    <row r="71" spans="1:8" ht="25.5">
      <c r="A71" s="33" t="s">
        <v>143</v>
      </c>
      <c r="B71" s="36" t="s">
        <v>220</v>
      </c>
      <c r="C71" s="33" t="s">
        <v>196</v>
      </c>
      <c r="D71" s="33" t="s">
        <v>61</v>
      </c>
      <c r="E71" s="33"/>
      <c r="F71" s="83">
        <f>F72</f>
        <v>113405</v>
      </c>
      <c r="G71" s="83">
        <f aca="true" t="shared" si="10" ref="G71:H73">G72</f>
        <v>57000</v>
      </c>
      <c r="H71" s="83">
        <f t="shared" si="10"/>
        <v>57000</v>
      </c>
    </row>
    <row r="72" spans="1:8" ht="25.5">
      <c r="A72" s="33" t="s">
        <v>144</v>
      </c>
      <c r="B72" s="36" t="s">
        <v>62</v>
      </c>
      <c r="C72" s="33" t="s">
        <v>196</v>
      </c>
      <c r="D72" s="33" t="s">
        <v>63</v>
      </c>
      <c r="E72" s="33"/>
      <c r="F72" s="83">
        <f>F73</f>
        <v>113405</v>
      </c>
      <c r="G72" s="83">
        <f t="shared" si="10"/>
        <v>57000</v>
      </c>
      <c r="H72" s="83">
        <f t="shared" si="10"/>
        <v>57000</v>
      </c>
    </row>
    <row r="73" spans="1:8" ht="12.75">
      <c r="A73" s="33" t="s">
        <v>145</v>
      </c>
      <c r="B73" s="36" t="s">
        <v>227</v>
      </c>
      <c r="C73" s="33" t="s">
        <v>196</v>
      </c>
      <c r="D73" s="33" t="s">
        <v>63</v>
      </c>
      <c r="E73" s="33" t="s">
        <v>91</v>
      </c>
      <c r="F73" s="83">
        <f>F74</f>
        <v>113405</v>
      </c>
      <c r="G73" s="83">
        <f t="shared" si="10"/>
        <v>57000</v>
      </c>
      <c r="H73" s="83">
        <f t="shared" si="10"/>
        <v>57000</v>
      </c>
    </row>
    <row r="74" spans="1:8" ht="12.75">
      <c r="A74" s="33" t="s">
        <v>146</v>
      </c>
      <c r="B74" s="36" t="s">
        <v>29</v>
      </c>
      <c r="C74" s="33" t="s">
        <v>196</v>
      </c>
      <c r="D74" s="33" t="s">
        <v>63</v>
      </c>
      <c r="E74" s="33" t="s">
        <v>92</v>
      </c>
      <c r="F74" s="83">
        <f>прил4!G100</f>
        <v>113405</v>
      </c>
      <c r="G74" s="83">
        <f>прил4!H100</f>
        <v>57000</v>
      </c>
      <c r="H74" s="83">
        <f>прил4!I100</f>
        <v>57000</v>
      </c>
    </row>
    <row r="75" spans="1:8" ht="12.75">
      <c r="A75" s="33" t="s">
        <v>147</v>
      </c>
      <c r="B75" s="36" t="s">
        <v>64</v>
      </c>
      <c r="C75" s="33" t="s">
        <v>196</v>
      </c>
      <c r="D75" s="33" t="s">
        <v>65</v>
      </c>
      <c r="E75" s="33"/>
      <c r="F75" s="83">
        <f>F76</f>
        <v>5000</v>
      </c>
      <c r="G75" s="83">
        <f aca="true" t="shared" si="11" ref="G75:H77">G76</f>
        <v>5000</v>
      </c>
      <c r="H75" s="83">
        <f t="shared" si="11"/>
        <v>5000</v>
      </c>
    </row>
    <row r="76" spans="1:8" ht="12.75">
      <c r="A76" s="33" t="s">
        <v>203</v>
      </c>
      <c r="B76" s="36" t="s">
        <v>206</v>
      </c>
      <c r="C76" s="33" t="s">
        <v>196</v>
      </c>
      <c r="D76" s="33" t="s">
        <v>205</v>
      </c>
      <c r="E76" s="33"/>
      <c r="F76" s="83">
        <f>F77</f>
        <v>5000</v>
      </c>
      <c r="G76" s="83">
        <f t="shared" si="11"/>
        <v>5000</v>
      </c>
      <c r="H76" s="83">
        <f t="shared" si="11"/>
        <v>5000</v>
      </c>
    </row>
    <row r="77" spans="1:8" ht="12.75">
      <c r="A77" s="33" t="s">
        <v>148</v>
      </c>
      <c r="B77" s="36" t="s">
        <v>227</v>
      </c>
      <c r="C77" s="33" t="s">
        <v>196</v>
      </c>
      <c r="D77" s="33" t="s">
        <v>205</v>
      </c>
      <c r="E77" s="33" t="s">
        <v>91</v>
      </c>
      <c r="F77" s="83">
        <f>F78</f>
        <v>5000</v>
      </c>
      <c r="G77" s="83">
        <f t="shared" si="11"/>
        <v>5000</v>
      </c>
      <c r="H77" s="83">
        <f t="shared" si="11"/>
        <v>5000</v>
      </c>
    </row>
    <row r="78" spans="1:8" ht="12.75">
      <c r="A78" s="33" t="s">
        <v>149</v>
      </c>
      <c r="B78" s="36" t="s">
        <v>29</v>
      </c>
      <c r="C78" s="33" t="s">
        <v>196</v>
      </c>
      <c r="D78" s="33" t="s">
        <v>205</v>
      </c>
      <c r="E78" s="33" t="s">
        <v>92</v>
      </c>
      <c r="F78" s="83">
        <f>прил4!G102</f>
        <v>5000</v>
      </c>
      <c r="G78" s="83">
        <f>прил4!H102</f>
        <v>5000</v>
      </c>
      <c r="H78" s="83">
        <f>прил4!I102</f>
        <v>5000</v>
      </c>
    </row>
    <row r="79" spans="1:8" ht="12.75">
      <c r="A79" s="33" t="s">
        <v>150</v>
      </c>
      <c r="B79" s="84" t="s">
        <v>108</v>
      </c>
      <c r="C79" s="33" t="s">
        <v>195</v>
      </c>
      <c r="D79" s="33"/>
      <c r="E79" s="33"/>
      <c r="F79" s="83">
        <f>F80</f>
        <v>7800</v>
      </c>
      <c r="G79" s="83">
        <f aca="true" t="shared" si="12" ref="G79:H82">G80</f>
        <v>7800</v>
      </c>
      <c r="H79" s="83">
        <f t="shared" si="12"/>
        <v>7800</v>
      </c>
    </row>
    <row r="80" spans="1:8" ht="25.5">
      <c r="A80" s="33" t="s">
        <v>151</v>
      </c>
      <c r="B80" s="36" t="s">
        <v>220</v>
      </c>
      <c r="C80" s="33" t="s">
        <v>195</v>
      </c>
      <c r="D80" s="33" t="s">
        <v>61</v>
      </c>
      <c r="E80" s="33"/>
      <c r="F80" s="83">
        <f>F81</f>
        <v>7800</v>
      </c>
      <c r="G80" s="83">
        <f t="shared" si="12"/>
        <v>7800</v>
      </c>
      <c r="H80" s="83">
        <f t="shared" si="12"/>
        <v>7800</v>
      </c>
    </row>
    <row r="81" spans="1:8" ht="25.5">
      <c r="A81" s="33" t="s">
        <v>152</v>
      </c>
      <c r="B81" s="36" t="s">
        <v>62</v>
      </c>
      <c r="C81" s="33" t="s">
        <v>195</v>
      </c>
      <c r="D81" s="33" t="s">
        <v>63</v>
      </c>
      <c r="E81" s="33"/>
      <c r="F81" s="83">
        <f>F82</f>
        <v>7800</v>
      </c>
      <c r="G81" s="83">
        <f t="shared" si="12"/>
        <v>7800</v>
      </c>
      <c r="H81" s="83">
        <f t="shared" si="12"/>
        <v>7800</v>
      </c>
    </row>
    <row r="82" spans="1:8" ht="12.75">
      <c r="A82" s="33" t="s">
        <v>153</v>
      </c>
      <c r="B82" s="36" t="s">
        <v>227</v>
      </c>
      <c r="C82" s="33" t="s">
        <v>195</v>
      </c>
      <c r="D82" s="33" t="s">
        <v>63</v>
      </c>
      <c r="E82" s="33" t="s">
        <v>91</v>
      </c>
      <c r="F82" s="83">
        <f>F83</f>
        <v>7800</v>
      </c>
      <c r="G82" s="83">
        <f t="shared" si="12"/>
        <v>7800</v>
      </c>
      <c r="H82" s="83">
        <f t="shared" si="12"/>
        <v>7800</v>
      </c>
    </row>
    <row r="83" spans="1:8" ht="12.75">
      <c r="A83" s="33" t="s">
        <v>154</v>
      </c>
      <c r="B83" s="36" t="s">
        <v>101</v>
      </c>
      <c r="C83" s="33" t="s">
        <v>195</v>
      </c>
      <c r="D83" s="33" t="s">
        <v>63</v>
      </c>
      <c r="E83" s="33" t="s">
        <v>102</v>
      </c>
      <c r="F83" s="83">
        <f>прил4!G94</f>
        <v>7800</v>
      </c>
      <c r="G83" s="83">
        <f>прил4!H94</f>
        <v>7800</v>
      </c>
      <c r="H83" s="83">
        <f>прил4!I94</f>
        <v>7800</v>
      </c>
    </row>
    <row r="84" spans="1:8" ht="12.75">
      <c r="A84" s="33" t="s">
        <v>155</v>
      </c>
      <c r="B84" s="71" t="s">
        <v>228</v>
      </c>
      <c r="C84" s="87" t="s">
        <v>201</v>
      </c>
      <c r="D84" s="87"/>
      <c r="E84" s="87"/>
      <c r="F84" s="100">
        <f>F85+F103+F113+F122+F108+F132</f>
        <v>5863947.11</v>
      </c>
      <c r="G84" s="100">
        <f>G85+G103+G113+G122+G127+G108</f>
        <v>3697623</v>
      </c>
      <c r="H84" s="100">
        <f>H85+H103+H113+H122+H127+H108</f>
        <v>3414181</v>
      </c>
    </row>
    <row r="85" spans="1:8" ht="25.5">
      <c r="A85" s="33" t="s">
        <v>156</v>
      </c>
      <c r="B85" s="36" t="s">
        <v>93</v>
      </c>
      <c r="C85" s="86" t="s">
        <v>198</v>
      </c>
      <c r="D85" s="72" t="s">
        <v>55</v>
      </c>
      <c r="E85" s="87"/>
      <c r="F85" s="64">
        <f>F86+F91+F95+F99</f>
        <v>4455318.11</v>
      </c>
      <c r="G85" s="64">
        <f>G86+G91+G95+G99</f>
        <v>3622548</v>
      </c>
      <c r="H85" s="64">
        <f>H86+H91+H95+H99</f>
        <v>3338244</v>
      </c>
    </row>
    <row r="86" spans="1:8" ht="51">
      <c r="A86" s="33" t="s">
        <v>247</v>
      </c>
      <c r="B86" s="36" t="s">
        <v>57</v>
      </c>
      <c r="C86" s="86" t="s">
        <v>198</v>
      </c>
      <c r="D86" s="33" t="s">
        <v>58</v>
      </c>
      <c r="E86" s="86"/>
      <c r="F86" s="64">
        <f aca="true" t="shared" si="13" ref="F86:H87">F87</f>
        <v>3001171</v>
      </c>
      <c r="G86" s="64">
        <f t="shared" si="13"/>
        <v>2877326</v>
      </c>
      <c r="H86" s="64">
        <f t="shared" si="13"/>
        <v>2705119</v>
      </c>
    </row>
    <row r="87" spans="1:8" ht="25.5">
      <c r="A87" s="33" t="s">
        <v>157</v>
      </c>
      <c r="B87" s="36" t="s">
        <v>59</v>
      </c>
      <c r="C87" s="86" t="s">
        <v>198</v>
      </c>
      <c r="D87" s="33" t="s">
        <v>60</v>
      </c>
      <c r="E87" s="86"/>
      <c r="F87" s="64">
        <f t="shared" si="13"/>
        <v>3001171</v>
      </c>
      <c r="G87" s="64">
        <f t="shared" si="13"/>
        <v>2877326</v>
      </c>
      <c r="H87" s="64">
        <f t="shared" si="13"/>
        <v>2705119</v>
      </c>
    </row>
    <row r="88" spans="1:8" ht="12.75">
      <c r="A88" s="33" t="s">
        <v>248</v>
      </c>
      <c r="B88" s="91" t="s">
        <v>56</v>
      </c>
      <c r="C88" s="86" t="s">
        <v>198</v>
      </c>
      <c r="D88" s="33" t="s">
        <v>60</v>
      </c>
      <c r="E88" s="86" t="s">
        <v>82</v>
      </c>
      <c r="F88" s="64">
        <f>F89+F90</f>
        <v>3001171</v>
      </c>
      <c r="G88" s="64">
        <f>G89+G90</f>
        <v>2877326</v>
      </c>
      <c r="H88" s="64">
        <f>H89+H90</f>
        <v>2705119</v>
      </c>
    </row>
    <row r="89" spans="1:8" ht="25.5">
      <c r="A89" s="33" t="s">
        <v>249</v>
      </c>
      <c r="B89" s="88" t="s">
        <v>48</v>
      </c>
      <c r="C89" s="86" t="s">
        <v>198</v>
      </c>
      <c r="D89" s="33" t="s">
        <v>60</v>
      </c>
      <c r="E89" s="86" t="s">
        <v>83</v>
      </c>
      <c r="F89" s="64">
        <f>прил4!G22</f>
        <v>1035951</v>
      </c>
      <c r="G89" s="64">
        <f>прил4!H22</f>
        <v>712106</v>
      </c>
      <c r="H89" s="64">
        <f>прил4!I22</f>
        <v>712106</v>
      </c>
    </row>
    <row r="90" spans="1:8" ht="38.25">
      <c r="A90" s="33" t="s">
        <v>158</v>
      </c>
      <c r="B90" s="88" t="s">
        <v>49</v>
      </c>
      <c r="C90" s="86" t="s">
        <v>198</v>
      </c>
      <c r="D90" s="33" t="s">
        <v>60</v>
      </c>
      <c r="E90" s="86" t="s">
        <v>68</v>
      </c>
      <c r="F90" s="52">
        <f>прил4!G27</f>
        <v>1965220</v>
      </c>
      <c r="G90" s="52">
        <f>прил4!H27</f>
        <v>2165220</v>
      </c>
      <c r="H90" s="52">
        <f>прил4!I27</f>
        <v>1993013</v>
      </c>
    </row>
    <row r="91" spans="1:8" ht="25.5">
      <c r="A91" s="33" t="s">
        <v>159</v>
      </c>
      <c r="B91" s="36" t="s">
        <v>220</v>
      </c>
      <c r="C91" s="86" t="s">
        <v>198</v>
      </c>
      <c r="D91" s="33" t="s">
        <v>61</v>
      </c>
      <c r="E91" s="86"/>
      <c r="F91" s="64">
        <f>F92</f>
        <v>1391995.11</v>
      </c>
      <c r="G91" s="64">
        <f aca="true" t="shared" si="14" ref="G91:H93">G92</f>
        <v>685420</v>
      </c>
      <c r="H91" s="64">
        <f t="shared" si="14"/>
        <v>573323</v>
      </c>
    </row>
    <row r="92" spans="1:9" ht="25.5">
      <c r="A92" s="33" t="s">
        <v>160</v>
      </c>
      <c r="B92" s="36" t="s">
        <v>62</v>
      </c>
      <c r="C92" s="86" t="s">
        <v>198</v>
      </c>
      <c r="D92" s="33" t="s">
        <v>63</v>
      </c>
      <c r="E92" s="86"/>
      <c r="F92" s="64">
        <f>F93</f>
        <v>1391995.11</v>
      </c>
      <c r="G92" s="64">
        <f t="shared" si="14"/>
        <v>685420</v>
      </c>
      <c r="H92" s="64">
        <f t="shared" si="14"/>
        <v>573323</v>
      </c>
      <c r="I92" s="63"/>
    </row>
    <row r="93" spans="1:8" ht="12.75">
      <c r="A93" s="33" t="s">
        <v>161</v>
      </c>
      <c r="B93" s="91" t="s">
        <v>56</v>
      </c>
      <c r="C93" s="86" t="s">
        <v>198</v>
      </c>
      <c r="D93" s="33" t="s">
        <v>63</v>
      </c>
      <c r="E93" s="86" t="s">
        <v>82</v>
      </c>
      <c r="F93" s="64">
        <f>F94</f>
        <v>1391995.11</v>
      </c>
      <c r="G93" s="64">
        <f t="shared" si="14"/>
        <v>685420</v>
      </c>
      <c r="H93" s="64">
        <f t="shared" si="14"/>
        <v>573323</v>
      </c>
    </row>
    <row r="94" spans="1:8" ht="38.25">
      <c r="A94" s="33" t="s">
        <v>162</v>
      </c>
      <c r="B94" s="88" t="s">
        <v>49</v>
      </c>
      <c r="C94" s="86" t="s">
        <v>198</v>
      </c>
      <c r="D94" s="33" t="s">
        <v>63</v>
      </c>
      <c r="E94" s="86" t="s">
        <v>68</v>
      </c>
      <c r="F94" s="64">
        <f>прил4!G29</f>
        <v>1391995.11</v>
      </c>
      <c r="G94" s="64">
        <f>прил4!H29</f>
        <v>685420</v>
      </c>
      <c r="H94" s="64">
        <f>прил4!I29</f>
        <v>573323</v>
      </c>
    </row>
    <row r="95" spans="1:8" ht="12.75">
      <c r="A95" s="33" t="s">
        <v>163</v>
      </c>
      <c r="B95" s="36" t="s">
        <v>64</v>
      </c>
      <c r="C95" s="86" t="s">
        <v>198</v>
      </c>
      <c r="D95" s="33" t="s">
        <v>65</v>
      </c>
      <c r="E95" s="86"/>
      <c r="F95" s="52">
        <f>F96</f>
        <v>7350</v>
      </c>
      <c r="G95" s="52">
        <f aca="true" t="shared" si="15" ref="G95:H97">G96</f>
        <v>5000</v>
      </c>
      <c r="H95" s="52">
        <f t="shared" si="15"/>
        <v>5000</v>
      </c>
    </row>
    <row r="96" spans="1:8" ht="12.75">
      <c r="A96" s="33" t="s">
        <v>164</v>
      </c>
      <c r="B96" s="36" t="s">
        <v>206</v>
      </c>
      <c r="C96" s="86" t="s">
        <v>198</v>
      </c>
      <c r="D96" s="33" t="s">
        <v>205</v>
      </c>
      <c r="E96" s="86"/>
      <c r="F96" s="52">
        <f>F97</f>
        <v>7350</v>
      </c>
      <c r="G96" s="52">
        <f t="shared" si="15"/>
        <v>5000</v>
      </c>
      <c r="H96" s="52">
        <f t="shared" si="15"/>
        <v>5000</v>
      </c>
    </row>
    <row r="97" spans="1:8" ht="12.75">
      <c r="A97" s="33" t="s">
        <v>165</v>
      </c>
      <c r="B97" s="91" t="s">
        <v>56</v>
      </c>
      <c r="C97" s="86" t="s">
        <v>198</v>
      </c>
      <c r="D97" s="33" t="s">
        <v>205</v>
      </c>
      <c r="E97" s="86" t="s">
        <v>82</v>
      </c>
      <c r="F97" s="52">
        <f>F98</f>
        <v>7350</v>
      </c>
      <c r="G97" s="52">
        <f t="shared" si="15"/>
        <v>5000</v>
      </c>
      <c r="H97" s="52">
        <f t="shared" si="15"/>
        <v>5000</v>
      </c>
    </row>
    <row r="98" spans="1:8" ht="38.25">
      <c r="A98" s="33" t="s">
        <v>166</v>
      </c>
      <c r="B98" s="88" t="s">
        <v>49</v>
      </c>
      <c r="C98" s="86" t="s">
        <v>198</v>
      </c>
      <c r="D98" s="33" t="s">
        <v>205</v>
      </c>
      <c r="E98" s="86" t="s">
        <v>68</v>
      </c>
      <c r="F98" s="52">
        <f>прил4!G31</f>
        <v>7350</v>
      </c>
      <c r="G98" s="52">
        <v>5000</v>
      </c>
      <c r="H98" s="52">
        <v>5000</v>
      </c>
    </row>
    <row r="99" spans="1:8" ht="12.75">
      <c r="A99" s="33" t="s">
        <v>167</v>
      </c>
      <c r="B99" s="36" t="s">
        <v>7</v>
      </c>
      <c r="C99" s="86" t="s">
        <v>198</v>
      </c>
      <c r="D99" s="33" t="s">
        <v>8</v>
      </c>
      <c r="E99" s="86"/>
      <c r="F99" s="52">
        <f aca="true" t="shared" si="16" ref="F99:H100">SUM(F100)</f>
        <v>54802</v>
      </c>
      <c r="G99" s="52">
        <f t="shared" si="16"/>
        <v>54802</v>
      </c>
      <c r="H99" s="52">
        <f t="shared" si="16"/>
        <v>54802</v>
      </c>
    </row>
    <row r="100" spans="1:8" ht="12.75">
      <c r="A100" s="33" t="s">
        <v>168</v>
      </c>
      <c r="B100" s="36" t="s">
        <v>18</v>
      </c>
      <c r="C100" s="86" t="s">
        <v>198</v>
      </c>
      <c r="D100" s="33" t="s">
        <v>17</v>
      </c>
      <c r="E100" s="86"/>
      <c r="F100" s="52">
        <f t="shared" si="16"/>
        <v>54802</v>
      </c>
      <c r="G100" s="52">
        <f t="shared" si="16"/>
        <v>54802</v>
      </c>
      <c r="H100" s="52">
        <f t="shared" si="16"/>
        <v>54802</v>
      </c>
    </row>
    <row r="101" spans="1:8" ht="12.75">
      <c r="A101" s="33" t="s">
        <v>169</v>
      </c>
      <c r="B101" s="91" t="s">
        <v>56</v>
      </c>
      <c r="C101" s="86" t="s">
        <v>198</v>
      </c>
      <c r="D101" s="33" t="s">
        <v>17</v>
      </c>
      <c r="E101" s="86" t="s">
        <v>82</v>
      </c>
      <c r="F101" s="52">
        <v>54802</v>
      </c>
      <c r="G101" s="52">
        <v>54802</v>
      </c>
      <c r="H101" s="52">
        <v>54802</v>
      </c>
    </row>
    <row r="102" spans="1:8" ht="30.75" customHeight="1">
      <c r="A102" s="33" t="s">
        <v>170</v>
      </c>
      <c r="B102" s="88" t="s">
        <v>6</v>
      </c>
      <c r="C102" s="86" t="s">
        <v>198</v>
      </c>
      <c r="D102" s="33" t="s">
        <v>17</v>
      </c>
      <c r="E102" s="86" t="s">
        <v>89</v>
      </c>
      <c r="F102" s="52">
        <v>54802</v>
      </c>
      <c r="G102" s="52">
        <v>54802</v>
      </c>
      <c r="H102" s="52">
        <v>54802</v>
      </c>
    </row>
    <row r="103" spans="1:8" ht="12.75">
      <c r="A103" s="33" t="s">
        <v>173</v>
      </c>
      <c r="B103" s="36" t="s">
        <v>95</v>
      </c>
      <c r="C103" s="33" t="s">
        <v>202</v>
      </c>
      <c r="D103" s="33"/>
      <c r="E103" s="86"/>
      <c r="F103" s="64">
        <f>F104</f>
        <v>1000</v>
      </c>
      <c r="G103" s="64">
        <f aca="true" t="shared" si="17" ref="G103:H106">G104</f>
        <v>1000</v>
      </c>
      <c r="H103" s="64">
        <f t="shared" si="17"/>
        <v>1000</v>
      </c>
    </row>
    <row r="104" spans="1:8" ht="12.75">
      <c r="A104" s="33" t="s">
        <v>174</v>
      </c>
      <c r="B104" s="89" t="s">
        <v>64</v>
      </c>
      <c r="C104" s="33" t="s">
        <v>202</v>
      </c>
      <c r="D104" s="33" t="s">
        <v>65</v>
      </c>
      <c r="E104" s="86"/>
      <c r="F104" s="64">
        <f>F105</f>
        <v>1000</v>
      </c>
      <c r="G104" s="64">
        <f t="shared" si="17"/>
        <v>1000</v>
      </c>
      <c r="H104" s="64">
        <f t="shared" si="17"/>
        <v>1000</v>
      </c>
    </row>
    <row r="105" spans="1:8" ht="12.75">
      <c r="A105" s="33" t="s">
        <v>175</v>
      </c>
      <c r="B105" s="90" t="s">
        <v>2</v>
      </c>
      <c r="C105" s="33" t="s">
        <v>202</v>
      </c>
      <c r="D105" s="33" t="s">
        <v>16</v>
      </c>
      <c r="E105" s="86"/>
      <c r="F105" s="64">
        <f>F106</f>
        <v>1000</v>
      </c>
      <c r="G105" s="64">
        <f t="shared" si="17"/>
        <v>1000</v>
      </c>
      <c r="H105" s="64">
        <f t="shared" si="17"/>
        <v>1000</v>
      </c>
    </row>
    <row r="106" spans="1:8" ht="12.75">
      <c r="A106" s="33" t="s">
        <v>176</v>
      </c>
      <c r="B106" s="91" t="s">
        <v>56</v>
      </c>
      <c r="C106" s="33" t="s">
        <v>202</v>
      </c>
      <c r="D106" s="33" t="s">
        <v>16</v>
      </c>
      <c r="E106" s="86" t="s">
        <v>82</v>
      </c>
      <c r="F106" s="64">
        <f>F107</f>
        <v>1000</v>
      </c>
      <c r="G106" s="64">
        <f t="shared" si="17"/>
        <v>1000</v>
      </c>
      <c r="H106" s="64">
        <f t="shared" si="17"/>
        <v>1000</v>
      </c>
    </row>
    <row r="107" spans="1:8" ht="12.75">
      <c r="A107" s="33" t="s">
        <v>177</v>
      </c>
      <c r="B107" s="92" t="s">
        <v>97</v>
      </c>
      <c r="C107" s="33" t="s">
        <v>202</v>
      </c>
      <c r="D107" s="33" t="s">
        <v>16</v>
      </c>
      <c r="E107" s="86" t="s">
        <v>32</v>
      </c>
      <c r="F107" s="64">
        <f>прил4!G43</f>
        <v>1000</v>
      </c>
      <c r="G107" s="64">
        <f>прил4!H43</f>
        <v>1000</v>
      </c>
      <c r="H107" s="64">
        <f>прил4!I43</f>
        <v>1000</v>
      </c>
    </row>
    <row r="108" spans="1:8" ht="51">
      <c r="A108" s="33" t="s">
        <v>178</v>
      </c>
      <c r="B108" s="36" t="s">
        <v>266</v>
      </c>
      <c r="C108" s="33" t="s">
        <v>260</v>
      </c>
      <c r="D108" s="33"/>
      <c r="E108" s="86"/>
      <c r="F108" s="64">
        <f>F109</f>
        <v>141221</v>
      </c>
      <c r="G108" s="64">
        <v>0</v>
      </c>
      <c r="H108" s="64">
        <v>0</v>
      </c>
    </row>
    <row r="109" spans="1:8" ht="51">
      <c r="A109" s="33" t="s">
        <v>179</v>
      </c>
      <c r="B109" s="36" t="s">
        <v>57</v>
      </c>
      <c r="C109" s="33" t="s">
        <v>260</v>
      </c>
      <c r="D109" s="33" t="s">
        <v>58</v>
      </c>
      <c r="E109" s="86"/>
      <c r="F109" s="64">
        <f>F110</f>
        <v>141221</v>
      </c>
      <c r="G109" s="64">
        <v>0</v>
      </c>
      <c r="H109" s="64">
        <v>0</v>
      </c>
    </row>
    <row r="110" spans="1:8" ht="25.5">
      <c r="A110" s="33" t="s">
        <v>180</v>
      </c>
      <c r="B110" s="36" t="s">
        <v>59</v>
      </c>
      <c r="C110" s="33" t="s">
        <v>260</v>
      </c>
      <c r="D110" s="33" t="s">
        <v>60</v>
      </c>
      <c r="E110" s="86"/>
      <c r="F110" s="64">
        <f>F111</f>
        <v>141221</v>
      </c>
      <c r="G110" s="64">
        <v>0</v>
      </c>
      <c r="H110" s="64">
        <v>0</v>
      </c>
    </row>
    <row r="111" spans="1:8" ht="12.75">
      <c r="A111" s="33" t="s">
        <v>181</v>
      </c>
      <c r="B111" s="91" t="s">
        <v>56</v>
      </c>
      <c r="C111" s="33" t="s">
        <v>260</v>
      </c>
      <c r="D111" s="33" t="s">
        <v>60</v>
      </c>
      <c r="E111" s="86" t="s">
        <v>82</v>
      </c>
      <c r="F111" s="64">
        <f>F112</f>
        <v>141221</v>
      </c>
      <c r="G111" s="64">
        <v>0</v>
      </c>
      <c r="H111" s="64">
        <v>0</v>
      </c>
    </row>
    <row r="112" spans="1:8" ht="38.25">
      <c r="A112" s="33" t="s">
        <v>182</v>
      </c>
      <c r="B112" s="88" t="s">
        <v>49</v>
      </c>
      <c r="C112" s="33" t="s">
        <v>260</v>
      </c>
      <c r="D112" s="33" t="s">
        <v>60</v>
      </c>
      <c r="E112" s="86" t="s">
        <v>68</v>
      </c>
      <c r="F112" s="64">
        <f>прил4!G34</f>
        <v>141221</v>
      </c>
      <c r="G112" s="64">
        <v>0</v>
      </c>
      <c r="H112" s="64">
        <v>0</v>
      </c>
    </row>
    <row r="113" spans="1:8" ht="25.5">
      <c r="A113" s="33" t="s">
        <v>234</v>
      </c>
      <c r="B113" s="36" t="s">
        <v>231</v>
      </c>
      <c r="C113" s="33" t="s">
        <v>199</v>
      </c>
      <c r="D113" s="33"/>
      <c r="E113" s="86"/>
      <c r="F113" s="64">
        <f>F114+F118</f>
        <v>70375</v>
      </c>
      <c r="G113" s="64">
        <f>G114+G118</f>
        <v>70375</v>
      </c>
      <c r="H113" s="64">
        <f>H114+H118</f>
        <v>71237</v>
      </c>
    </row>
    <row r="114" spans="1:8" ht="51">
      <c r="A114" s="33" t="s">
        <v>58</v>
      </c>
      <c r="B114" s="36" t="s">
        <v>57</v>
      </c>
      <c r="C114" s="33" t="s">
        <v>199</v>
      </c>
      <c r="D114" s="33" t="s">
        <v>58</v>
      </c>
      <c r="E114" s="86"/>
      <c r="F114" s="64">
        <f>F115</f>
        <v>57090</v>
      </c>
      <c r="G114" s="64">
        <f aca="true" t="shared" si="18" ref="G114:H116">G115</f>
        <v>57090</v>
      </c>
      <c r="H114" s="64">
        <f t="shared" si="18"/>
        <v>57090</v>
      </c>
    </row>
    <row r="115" spans="1:8" ht="25.5">
      <c r="A115" s="33" t="s">
        <v>235</v>
      </c>
      <c r="B115" s="36" t="s">
        <v>59</v>
      </c>
      <c r="C115" s="33" t="s">
        <v>199</v>
      </c>
      <c r="D115" s="33" t="s">
        <v>60</v>
      </c>
      <c r="E115" s="86"/>
      <c r="F115" s="64">
        <f>F116</f>
        <v>57090</v>
      </c>
      <c r="G115" s="64">
        <f t="shared" si="18"/>
        <v>57090</v>
      </c>
      <c r="H115" s="64">
        <f t="shared" si="18"/>
        <v>57090</v>
      </c>
    </row>
    <row r="116" spans="1:8" ht="12.75">
      <c r="A116" s="33" t="s">
        <v>236</v>
      </c>
      <c r="B116" s="36" t="s">
        <v>225</v>
      </c>
      <c r="C116" s="33" t="s">
        <v>199</v>
      </c>
      <c r="D116" s="33" t="s">
        <v>60</v>
      </c>
      <c r="E116" s="86" t="s">
        <v>37</v>
      </c>
      <c r="F116" s="64">
        <f>F117</f>
        <v>57090</v>
      </c>
      <c r="G116" s="64">
        <f t="shared" si="18"/>
        <v>57090</v>
      </c>
      <c r="H116" s="64">
        <f t="shared" si="18"/>
        <v>57090</v>
      </c>
    </row>
    <row r="117" spans="1:8" ht="12.75">
      <c r="A117" s="33" t="s">
        <v>238</v>
      </c>
      <c r="B117" s="36" t="s">
        <v>9</v>
      </c>
      <c r="C117" s="33" t="s">
        <v>199</v>
      </c>
      <c r="D117" s="33" t="s">
        <v>60</v>
      </c>
      <c r="E117" s="86" t="s">
        <v>38</v>
      </c>
      <c r="F117" s="52">
        <f>прил4!G59</f>
        <v>57090</v>
      </c>
      <c r="G117" s="52">
        <f>прил4!H59</f>
        <v>57090</v>
      </c>
      <c r="H117" s="52">
        <f>прил4!I59</f>
        <v>57090</v>
      </c>
    </row>
    <row r="118" spans="1:8" ht="25.5">
      <c r="A118" s="33" t="s">
        <v>270</v>
      </c>
      <c r="B118" s="36" t="s">
        <v>220</v>
      </c>
      <c r="C118" s="33" t="s">
        <v>199</v>
      </c>
      <c r="D118" s="33" t="s">
        <v>61</v>
      </c>
      <c r="E118" s="86"/>
      <c r="F118" s="64">
        <f>F119</f>
        <v>13285</v>
      </c>
      <c r="G118" s="64">
        <f aca="true" t="shared" si="19" ref="G118:H120">G119</f>
        <v>13285</v>
      </c>
      <c r="H118" s="64">
        <f t="shared" si="19"/>
        <v>14147</v>
      </c>
    </row>
    <row r="119" spans="1:8" ht="25.5">
      <c r="A119" s="33" t="s">
        <v>271</v>
      </c>
      <c r="B119" s="36" t="s">
        <v>62</v>
      </c>
      <c r="C119" s="33" t="s">
        <v>199</v>
      </c>
      <c r="D119" s="33" t="s">
        <v>63</v>
      </c>
      <c r="E119" s="86"/>
      <c r="F119" s="64">
        <f>F120</f>
        <v>13285</v>
      </c>
      <c r="G119" s="64">
        <f t="shared" si="19"/>
        <v>13285</v>
      </c>
      <c r="H119" s="64">
        <f t="shared" si="19"/>
        <v>14147</v>
      </c>
    </row>
    <row r="120" spans="1:8" ht="12.75">
      <c r="A120" s="33" t="s">
        <v>272</v>
      </c>
      <c r="B120" s="36" t="s">
        <v>225</v>
      </c>
      <c r="C120" s="33" t="s">
        <v>199</v>
      </c>
      <c r="D120" s="33" t="s">
        <v>63</v>
      </c>
      <c r="E120" s="86" t="s">
        <v>37</v>
      </c>
      <c r="F120" s="64">
        <f>F121</f>
        <v>13285</v>
      </c>
      <c r="G120" s="64">
        <f t="shared" si="19"/>
        <v>13285</v>
      </c>
      <c r="H120" s="64">
        <f t="shared" si="19"/>
        <v>14147</v>
      </c>
    </row>
    <row r="121" spans="1:8" ht="12.75">
      <c r="A121" s="33" t="s">
        <v>273</v>
      </c>
      <c r="B121" s="36" t="s">
        <v>9</v>
      </c>
      <c r="C121" s="33" t="s">
        <v>199</v>
      </c>
      <c r="D121" s="33" t="s">
        <v>63</v>
      </c>
      <c r="E121" s="86" t="s">
        <v>38</v>
      </c>
      <c r="F121" s="64">
        <f>прил4!G61</f>
        <v>13285</v>
      </c>
      <c r="G121" s="64">
        <f>прил4!H61</f>
        <v>13285</v>
      </c>
      <c r="H121" s="64">
        <f>прил4!I61</f>
        <v>14147</v>
      </c>
    </row>
    <row r="122" spans="1:8" ht="25.5">
      <c r="A122" s="33" t="s">
        <v>274</v>
      </c>
      <c r="B122" s="36" t="s">
        <v>233</v>
      </c>
      <c r="C122" s="33" t="s">
        <v>232</v>
      </c>
      <c r="D122" s="33"/>
      <c r="E122" s="86"/>
      <c r="F122" s="64">
        <f>F123+F127</f>
        <v>1119234</v>
      </c>
      <c r="G122" s="64">
        <f aca="true" t="shared" si="20" ref="G122:H125">G123</f>
        <v>0</v>
      </c>
      <c r="H122" s="64">
        <f t="shared" si="20"/>
        <v>0</v>
      </c>
    </row>
    <row r="123" spans="1:8" ht="25.5">
      <c r="A123" s="33" t="s">
        <v>275</v>
      </c>
      <c r="B123" s="36" t="s">
        <v>220</v>
      </c>
      <c r="C123" s="33" t="s">
        <v>232</v>
      </c>
      <c r="D123" s="33" t="s">
        <v>61</v>
      </c>
      <c r="E123" s="86"/>
      <c r="F123" s="64">
        <f>F124</f>
        <v>1115534</v>
      </c>
      <c r="G123" s="64">
        <f t="shared" si="20"/>
        <v>0</v>
      </c>
      <c r="H123" s="64">
        <f t="shared" si="20"/>
        <v>0</v>
      </c>
    </row>
    <row r="124" spans="1:8" ht="25.5">
      <c r="A124" s="33" t="s">
        <v>276</v>
      </c>
      <c r="B124" s="36" t="s">
        <v>62</v>
      </c>
      <c r="C124" s="33" t="s">
        <v>232</v>
      </c>
      <c r="D124" s="33" t="s">
        <v>63</v>
      </c>
      <c r="E124" s="86"/>
      <c r="F124" s="64">
        <f>F125</f>
        <v>1115534</v>
      </c>
      <c r="G124" s="64">
        <f t="shared" si="20"/>
        <v>0</v>
      </c>
      <c r="H124" s="64">
        <f t="shared" si="20"/>
        <v>0</v>
      </c>
    </row>
    <row r="125" spans="1:8" ht="12.75">
      <c r="A125" s="33" t="s">
        <v>277</v>
      </c>
      <c r="B125" s="36" t="s">
        <v>56</v>
      </c>
      <c r="C125" s="33" t="s">
        <v>232</v>
      </c>
      <c r="D125" s="33" t="s">
        <v>63</v>
      </c>
      <c r="E125" s="86" t="s">
        <v>82</v>
      </c>
      <c r="F125" s="64">
        <f>F126</f>
        <v>1115534</v>
      </c>
      <c r="G125" s="64">
        <f t="shared" si="20"/>
        <v>0</v>
      </c>
      <c r="H125" s="64">
        <f t="shared" si="20"/>
        <v>0</v>
      </c>
    </row>
    <row r="126" spans="1:8" ht="12.75">
      <c r="A126" s="33" t="s">
        <v>278</v>
      </c>
      <c r="B126" s="36" t="s">
        <v>28</v>
      </c>
      <c r="C126" s="33" t="s">
        <v>232</v>
      </c>
      <c r="D126" s="33" t="s">
        <v>63</v>
      </c>
      <c r="E126" s="86" t="s">
        <v>33</v>
      </c>
      <c r="F126" s="64">
        <v>1115534</v>
      </c>
      <c r="G126" s="64">
        <f>прил4!H53</f>
        <v>0</v>
      </c>
      <c r="H126" s="64">
        <f>прил4!I53</f>
        <v>0</v>
      </c>
    </row>
    <row r="127" spans="1:8" ht="25.5">
      <c r="A127" s="33" t="s">
        <v>279</v>
      </c>
      <c r="B127" s="93" t="s">
        <v>229</v>
      </c>
      <c r="C127" s="33" t="s">
        <v>200</v>
      </c>
      <c r="D127" s="33"/>
      <c r="E127" s="86"/>
      <c r="F127" s="64">
        <f>F128</f>
        <v>3700</v>
      </c>
      <c r="G127" s="64">
        <f aca="true" t="shared" si="21" ref="G127:H129">G128</f>
        <v>3700</v>
      </c>
      <c r="H127" s="64">
        <f t="shared" si="21"/>
        <v>3700</v>
      </c>
    </row>
    <row r="128" spans="1:8" ht="25.5">
      <c r="A128" s="33" t="s">
        <v>280</v>
      </c>
      <c r="B128" s="36" t="s">
        <v>220</v>
      </c>
      <c r="C128" s="33" t="s">
        <v>200</v>
      </c>
      <c r="D128" s="33" t="s">
        <v>61</v>
      </c>
      <c r="E128" s="86"/>
      <c r="F128" s="64">
        <f>F129</f>
        <v>3700</v>
      </c>
      <c r="G128" s="64">
        <f t="shared" si="21"/>
        <v>3700</v>
      </c>
      <c r="H128" s="64">
        <f t="shared" si="21"/>
        <v>3700</v>
      </c>
    </row>
    <row r="129" spans="1:8" ht="25.5">
      <c r="A129" s="33" t="s">
        <v>281</v>
      </c>
      <c r="B129" s="36" t="s">
        <v>62</v>
      </c>
      <c r="C129" s="33" t="s">
        <v>200</v>
      </c>
      <c r="D129" s="33" t="s">
        <v>63</v>
      </c>
      <c r="E129" s="86"/>
      <c r="F129" s="64">
        <f>F130</f>
        <v>3700</v>
      </c>
      <c r="G129" s="64">
        <f t="shared" si="21"/>
        <v>3700</v>
      </c>
      <c r="H129" s="64">
        <f t="shared" si="21"/>
        <v>3700</v>
      </c>
    </row>
    <row r="130" spans="1:8" ht="12.75">
      <c r="A130" s="33" t="s">
        <v>282</v>
      </c>
      <c r="B130" s="36" t="s">
        <v>56</v>
      </c>
      <c r="C130" s="33" t="s">
        <v>200</v>
      </c>
      <c r="D130" s="33" t="s">
        <v>63</v>
      </c>
      <c r="E130" s="94" t="s">
        <v>82</v>
      </c>
      <c r="F130" s="64">
        <f>F131</f>
        <v>3700</v>
      </c>
      <c r="G130" s="64">
        <f>G131</f>
        <v>3700</v>
      </c>
      <c r="H130" s="64">
        <f>H131</f>
        <v>3700</v>
      </c>
    </row>
    <row r="131" spans="1:8" ht="12.75">
      <c r="A131" s="33" t="s">
        <v>283</v>
      </c>
      <c r="B131" s="36" t="s">
        <v>28</v>
      </c>
      <c r="C131" s="33" t="s">
        <v>200</v>
      </c>
      <c r="D131" s="33" t="s">
        <v>63</v>
      </c>
      <c r="E131" s="86" t="s">
        <v>33</v>
      </c>
      <c r="F131" s="64">
        <f>прил4!G47</f>
        <v>3700</v>
      </c>
      <c r="G131" s="64">
        <f>прил4!H47</f>
        <v>3700</v>
      </c>
      <c r="H131" s="64">
        <f>прил4!I47</f>
        <v>3700</v>
      </c>
    </row>
    <row r="132" spans="1:8" ht="12.75">
      <c r="A132" s="33" t="s">
        <v>284</v>
      </c>
      <c r="B132" s="110"/>
      <c r="C132" s="111" t="s">
        <v>202</v>
      </c>
      <c r="D132" s="111"/>
      <c r="E132" s="94"/>
      <c r="F132" s="82">
        <v>76799</v>
      </c>
      <c r="G132" s="82">
        <v>0</v>
      </c>
      <c r="H132" s="82">
        <v>0</v>
      </c>
    </row>
    <row r="133" spans="1:8" ht="25.5">
      <c r="A133" s="33" t="s">
        <v>285</v>
      </c>
      <c r="B133" s="110" t="s">
        <v>220</v>
      </c>
      <c r="C133" s="111" t="s">
        <v>202</v>
      </c>
      <c r="D133" s="111" t="s">
        <v>61</v>
      </c>
      <c r="E133" s="94"/>
      <c r="F133" s="82">
        <v>76799</v>
      </c>
      <c r="G133" s="82">
        <v>0</v>
      </c>
      <c r="H133" s="82">
        <v>0</v>
      </c>
    </row>
    <row r="134" spans="1:8" ht="25.5">
      <c r="A134" s="33" t="s">
        <v>60</v>
      </c>
      <c r="B134" s="110" t="s">
        <v>62</v>
      </c>
      <c r="C134" s="111" t="s">
        <v>202</v>
      </c>
      <c r="D134" s="111" t="s">
        <v>63</v>
      </c>
      <c r="E134" s="94"/>
      <c r="F134" s="82">
        <v>76799</v>
      </c>
      <c r="G134" s="82">
        <v>0</v>
      </c>
      <c r="H134" s="82">
        <v>0</v>
      </c>
    </row>
    <row r="135" spans="1:8" ht="12.75">
      <c r="A135" s="33" t="s">
        <v>287</v>
      </c>
      <c r="B135" s="110" t="s">
        <v>291</v>
      </c>
      <c r="C135" s="111" t="s">
        <v>202</v>
      </c>
      <c r="D135" s="111" t="s">
        <v>63</v>
      </c>
      <c r="E135" s="94" t="s">
        <v>91</v>
      </c>
      <c r="F135" s="82">
        <v>76799</v>
      </c>
      <c r="G135" s="82">
        <v>0</v>
      </c>
      <c r="H135" s="82">
        <v>0</v>
      </c>
    </row>
    <row r="136" spans="1:8" ht="12.75">
      <c r="A136" s="33" t="s">
        <v>288</v>
      </c>
      <c r="B136" s="110" t="s">
        <v>291</v>
      </c>
      <c r="C136" s="111" t="s">
        <v>202</v>
      </c>
      <c r="D136" s="111" t="s">
        <v>63</v>
      </c>
      <c r="E136" s="94" t="s">
        <v>92</v>
      </c>
      <c r="F136" s="82">
        <v>76799</v>
      </c>
      <c r="G136" s="82">
        <v>0</v>
      </c>
      <c r="H136" s="82">
        <v>0</v>
      </c>
    </row>
    <row r="137" spans="1:8" ht="12.75">
      <c r="A137" s="33" t="s">
        <v>289</v>
      </c>
      <c r="B137" s="95" t="s">
        <v>98</v>
      </c>
      <c r="C137" s="94"/>
      <c r="D137" s="94"/>
      <c r="E137" s="94"/>
      <c r="F137" s="82"/>
      <c r="G137" s="82">
        <v>148000</v>
      </c>
      <c r="H137" s="82">
        <v>295000</v>
      </c>
    </row>
    <row r="138" spans="1:8" s="56" customFormat="1" ht="12.75">
      <c r="A138" s="72" t="s">
        <v>290</v>
      </c>
      <c r="B138" s="103" t="s">
        <v>19</v>
      </c>
      <c r="C138" s="87"/>
      <c r="D138" s="87"/>
      <c r="E138" s="87"/>
      <c r="F138" s="100">
        <f>F15+F84+F137</f>
        <v>7698793.11</v>
      </c>
      <c r="G138" s="100">
        <f>G15+G84+G137</f>
        <v>5200662</v>
      </c>
      <c r="H138" s="100">
        <f>H15+H84+H137</f>
        <v>5118689</v>
      </c>
    </row>
    <row r="139" spans="1:6" s="56" customFormat="1" ht="12.75">
      <c r="A139" s="53"/>
      <c r="B139" s="57"/>
      <c r="C139" s="54"/>
      <c r="D139" s="54"/>
      <c r="E139" s="54"/>
      <c r="F139" s="55"/>
    </row>
    <row r="140" spans="1:6" s="56" customFormat="1" ht="12.75">
      <c r="A140" s="53"/>
      <c r="B140" s="57"/>
      <c r="C140" s="54"/>
      <c r="D140" s="54"/>
      <c r="E140" s="54"/>
      <c r="F140" s="55"/>
    </row>
    <row r="141" spans="1:6" s="56" customFormat="1" ht="12.75">
      <c r="A141" s="53"/>
      <c r="B141" s="57"/>
      <c r="C141" s="54"/>
      <c r="D141" s="54"/>
      <c r="E141" s="54"/>
      <c r="F141" s="55"/>
    </row>
    <row r="142" spans="1:6" s="56" customFormat="1" ht="12.75">
      <c r="A142" s="53"/>
      <c r="B142" s="57"/>
      <c r="C142" s="54"/>
      <c r="D142" s="54"/>
      <c r="E142" s="54"/>
      <c r="F142" s="55"/>
    </row>
    <row r="143" spans="1:6" s="56" customFormat="1" ht="12.75">
      <c r="A143" s="53"/>
      <c r="B143" s="57"/>
      <c r="C143" s="54"/>
      <c r="D143" s="54"/>
      <c r="E143" s="54"/>
      <c r="F143" s="55"/>
    </row>
    <row r="144" spans="1:6" s="56" customFormat="1" ht="12.75">
      <c r="A144" s="53"/>
      <c r="B144" s="57"/>
      <c r="C144" s="54"/>
      <c r="D144" s="54"/>
      <c r="E144" s="54"/>
      <c r="F144" s="55"/>
    </row>
    <row r="145" spans="1:6" s="56" customFormat="1" ht="12.75">
      <c r="A145" s="53"/>
      <c r="B145" s="57"/>
      <c r="C145" s="54"/>
      <c r="D145" s="54"/>
      <c r="E145" s="54"/>
      <c r="F145" s="55"/>
    </row>
    <row r="146" spans="1:6" s="56" customFormat="1" ht="12.75">
      <c r="A146" s="53"/>
      <c r="B146" s="57"/>
      <c r="C146" s="54"/>
      <c r="D146" s="54"/>
      <c r="E146" s="54"/>
      <c r="F146" s="55"/>
    </row>
    <row r="147" spans="1:6" s="56" customFormat="1" ht="12.75">
      <c r="A147" s="53"/>
      <c r="B147" s="57"/>
      <c r="C147" s="54"/>
      <c r="D147" s="54"/>
      <c r="E147" s="54"/>
      <c r="F147" s="55"/>
    </row>
    <row r="148" spans="1:6" s="56" customFormat="1" ht="12.75">
      <c r="A148" s="53"/>
      <c r="B148" s="57"/>
      <c r="C148" s="54"/>
      <c r="D148" s="54"/>
      <c r="E148" s="54"/>
      <c r="F148" s="55"/>
    </row>
    <row r="149" spans="1:6" s="56" customFormat="1" ht="12.75">
      <c r="A149" s="53"/>
      <c r="B149" s="57"/>
      <c r="C149" s="54"/>
      <c r="D149" s="54"/>
      <c r="E149" s="54"/>
      <c r="F149" s="55"/>
    </row>
    <row r="150" spans="1:6" s="56" customFormat="1" ht="12.75">
      <c r="A150" s="53"/>
      <c r="B150" s="57"/>
      <c r="C150" s="54"/>
      <c r="D150" s="54"/>
      <c r="E150" s="54"/>
      <c r="F150" s="55"/>
    </row>
    <row r="151" spans="1:6" s="56" customFormat="1" ht="12.75">
      <c r="A151" s="53"/>
      <c r="B151" s="57"/>
      <c r="C151" s="54"/>
      <c r="D151" s="54"/>
      <c r="E151" s="54"/>
      <c r="F151" s="55"/>
    </row>
    <row r="152" spans="1:6" s="56" customFormat="1" ht="12.75">
      <c r="A152" s="53"/>
      <c r="B152" s="57"/>
      <c r="C152" s="54"/>
      <c r="D152" s="54"/>
      <c r="E152" s="54"/>
      <c r="F152" s="55"/>
    </row>
    <row r="153" spans="1:6" s="56" customFormat="1" ht="12.75">
      <c r="A153" s="53"/>
      <c r="B153" s="57"/>
      <c r="C153" s="54"/>
      <c r="D153" s="54"/>
      <c r="E153" s="54"/>
      <c r="F153" s="55"/>
    </row>
    <row r="154" spans="1:6" s="56" customFormat="1" ht="12.75">
      <c r="A154" s="53"/>
      <c r="B154" s="57"/>
      <c r="C154" s="54"/>
      <c r="D154" s="54"/>
      <c r="E154" s="54"/>
      <c r="F154" s="55"/>
    </row>
    <row r="155" spans="1:6" s="56" customFormat="1" ht="12.75">
      <c r="A155" s="53"/>
      <c r="B155" s="57"/>
      <c r="C155" s="54"/>
      <c r="D155" s="54"/>
      <c r="E155" s="54"/>
      <c r="F155" s="55"/>
    </row>
    <row r="156" spans="1:6" s="56" customFormat="1" ht="12.75">
      <c r="A156" s="53"/>
      <c r="B156" s="57"/>
      <c r="C156" s="54"/>
      <c r="D156" s="54"/>
      <c r="E156" s="54"/>
      <c r="F156" s="55"/>
    </row>
  </sheetData>
  <sheetProtection/>
  <mergeCells count="6">
    <mergeCell ref="A10:H10"/>
    <mergeCell ref="G8:H8"/>
    <mergeCell ref="G1:H1"/>
    <mergeCell ref="G2:H2"/>
    <mergeCell ref="G3:H3"/>
    <mergeCell ref="G4:H4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2019-08-05T12:43:08Z</cp:lastPrinted>
  <dcterms:created xsi:type="dcterms:W3CDTF">2007-10-12T08:23:45Z</dcterms:created>
  <dcterms:modified xsi:type="dcterms:W3CDTF">2019-08-08T08:49:52Z</dcterms:modified>
  <cp:category/>
  <cp:version/>
  <cp:contentType/>
  <cp:contentStatus/>
</cp:coreProperties>
</file>