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Print_Titles" localSheetId="0">'прил 5'!$8:$9</definedName>
  </definedNames>
  <calcPr fullCalcOnLoad="1"/>
</workbook>
</file>

<file path=xl/sharedStrings.xml><?xml version="1.0" encoding="utf-8"?>
<sst xmlns="http://schemas.openxmlformats.org/spreadsheetml/2006/main" count="1035" uniqueCount="273">
  <si>
    <t>Приложение 6</t>
  </si>
  <si>
    <t>Условно утвержденные</t>
  </si>
  <si>
    <t>Резервные средства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</si>
  <si>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</si>
  <si>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</si>
  <si>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</si>
  <si>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</si>
  <si>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</si>
  <si>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</si>
  <si>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</si>
  <si>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</si>
  <si>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Муниципальная подпрограмма"Содержание и капитальный ремонт объектов жилищно-коммунальной сферы"</t>
  </si>
  <si>
    <t>Муниципальная подпрограмма "Поддержка искусства и народного творчества"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</si>
  <si>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</si>
  <si>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</si>
  <si>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</si>
  <si>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</si>
  <si>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</si>
  <si>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</si>
  <si>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</si>
  <si>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</si>
  <si>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</si>
  <si>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</si>
  <si>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</si>
  <si>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</si>
  <si>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</si>
  <si>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</si>
  <si>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</si>
  <si>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17</t>
  </si>
  <si>
    <t>19</t>
  </si>
  <si>
    <t>27</t>
  </si>
  <si>
    <t>28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</si>
  <si>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</si>
  <si>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</si>
  <si>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</si>
  <si>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</si>
  <si>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</si>
  <si>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</si>
  <si>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</si>
  <si>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</si>
  <si>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</si>
  <si>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</si>
  <si>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</si>
  <si>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</si>
  <si>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</si>
  <si>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</si>
  <si>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</si>
  <si>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</si>
  <si>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</si>
  <si>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</si>
  <si>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</si>
  <si>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</si>
  <si>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</si>
  <si>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</si>
  <si>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Условно-утверждённые расходы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</si>
  <si>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</si>
  <si>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</si>
  <si>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</si>
  <si>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</si>
  <si>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</si>
  <si>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</si>
  <si>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</si>
  <si>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</si>
  <si>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</si>
  <si>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</si>
  <si>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</si>
  <si>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</si>
  <si>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</si>
  <si>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</si>
  <si>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</si>
  <si>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</si>
  <si>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</si>
  <si>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</si>
  <si>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</si>
  <si>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</si>
  <si>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</si>
  <si>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</si>
  <si>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</si>
  <si>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</si>
  <si>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</si>
  <si>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</si>
  <si>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</si>
  <si>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</si>
  <si>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</si>
  <si>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</si>
  <si>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</si>
  <si>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</si>
  <si>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</si>
  <si>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</si>
  <si>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</si>
  <si>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</si>
  <si>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</si>
  <si>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</si>
  <si>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</si>
  <si>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</si>
  <si>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</si>
  <si>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</si>
  <si>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</si>
  <si>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</si>
  <si>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</si>
  <si>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</si>
  <si>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</si>
  <si>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</si>
  <si>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</si>
  <si>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</si>
  <si>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</si>
  <si>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</si>
  <si>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</si>
  <si>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</si>
  <si>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</si>
  <si>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</si>
  <si>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</si>
  <si>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</si>
  <si>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</si>
  <si>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</si>
  <si>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</si>
  <si>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</si>
  <si>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</si>
  <si>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18</t>
  </si>
  <si>
    <t>Жилищное хозяйство</t>
  </si>
  <si>
    <t>0501</t>
  </si>
  <si>
    <t>804</t>
  </si>
  <si>
    <t xml:space="preserve">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</si>
  <si>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</si>
  <si>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</si>
  <si>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и сельских поселений,</t>
  </si>
  <si>
    <t>Мероприятия в области жилищного хозяйства</t>
  </si>
  <si>
    <t>Приложение 7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</si>
  <si>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</si>
  <si>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</si>
  <si>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</si>
  <si>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</si>
  <si>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</si>
  <si>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</si>
  <si>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</si>
  <si>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</si>
  <si>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</si>
  <si>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</si>
  <si>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</si>
  <si>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</si>
  <si>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</si>
  <si>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</si>
  <si>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</si>
  <si>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</si>
  <si>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</si>
  <si>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</si>
  <si>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</si>
  <si>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</si>
  <si>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</si>
  <si>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</si>
  <si>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</si>
  <si>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</si>
  <si>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</si>
  <si>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</si>
  <si>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</si>
  <si>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</si>
  <si>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</si>
  <si>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</si>
  <si>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</si>
  <si>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</si>
  <si>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</si>
  <si>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</si>
  <si>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</si>
  <si>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</si>
  <si>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</si>
  <si>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</si>
  <si>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</si>
  <si>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</si>
  <si>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</si>
  <si>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</si>
  <si>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</si>
  <si>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</si>
  <si>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</si>
  <si>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</si>
  <si>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</si>
  <si>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</si>
  <si>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</si>
  <si>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</si>
  <si>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</si>
  <si>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</si>
  <si>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</si>
  <si>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</si>
  <si>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</si>
  <si>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</si>
  <si>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</si>
  <si>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</si>
  <si>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</si>
  <si>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</si>
  <si>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</si>
  <si>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</si>
  <si>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</si>
  <si>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</si>
  <si>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Сумма на          2017 год</t>
  </si>
  <si>
    <t>итого расходов</t>
  </si>
  <si>
    <t>Администрация Благовещенского сельсовета Ирбейского района Красноярского края</t>
  </si>
  <si>
    <t>Муниципальная подпрограмма "Защита от чрезвычайных ситуаций природного и техногенного характера и обеспечение безопасности населения Благовещенского сельсовета"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</si>
  <si>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</si>
  <si>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</si>
  <si>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</si>
  <si>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</si>
  <si>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</si>
  <si>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</si>
  <si>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</si>
  <si>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</si>
  <si>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</si>
  <si>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</si>
  <si>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Сумма на 2018 год</t>
  </si>
  <si>
    <t>Сумма на          2018 год</t>
  </si>
  <si>
    <t>0110000000</t>
  </si>
  <si>
    <t>0110060000</t>
  </si>
  <si>
    <t>0110060010</t>
  </si>
  <si>
    <t>0110060040</t>
  </si>
  <si>
    <t>0110060050</t>
  </si>
  <si>
    <t>0120000000</t>
  </si>
  <si>
    <t>0120060020</t>
  </si>
  <si>
    <t>0130000000</t>
  </si>
  <si>
    <t>0130097000</t>
  </si>
  <si>
    <t>0140000000</t>
  </si>
  <si>
    <t>0140021800</t>
  </si>
  <si>
    <t>0150000000</t>
  </si>
  <si>
    <t>0150005010</t>
  </si>
  <si>
    <t>0150005020</t>
  </si>
  <si>
    <t>0100000000</t>
  </si>
  <si>
    <t>0200000000</t>
  </si>
  <si>
    <t>0210000000</t>
  </si>
  <si>
    <t>0210044090</t>
  </si>
  <si>
    <t>1110004600</t>
  </si>
  <si>
    <t>1110051180</t>
  </si>
  <si>
    <t>1110075140</t>
  </si>
  <si>
    <t>1110000000</t>
  </si>
  <si>
    <t>1110007050</t>
  </si>
  <si>
    <t>1100000000</t>
  </si>
  <si>
    <t>сельского Совета депутатов</t>
  </si>
  <si>
    <t>611</t>
  </si>
  <si>
    <t>62</t>
  </si>
  <si>
    <t>53</t>
  </si>
  <si>
    <t>850</t>
  </si>
  <si>
    <t>Уплата налогов, сборов и иных платежей</t>
  </si>
  <si>
    <t>99</t>
  </si>
  <si>
    <t>Ведомственная структура расходов  бюджета Благовещенского сельсовета</t>
  </si>
  <si>
    <t>Мероприятия по благоустройству поселений</t>
  </si>
  <si>
    <t>Мероприятия по уличному освещению</t>
  </si>
  <si>
    <t>Прочие мероприятия по благоустройству  поселений</t>
  </si>
  <si>
    <t>Муниципальная подпрограмма "Поддержка муниципальных проектов и мероприятий по благоустройству "</t>
  </si>
  <si>
    <t>Содержание автомобильных дорог и сооружений на них</t>
  </si>
  <si>
    <t>111000000</t>
  </si>
  <si>
    <t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</t>
  </si>
  <si>
    <t>Осуществление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</si>
  <si>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101</t>
  </si>
  <si>
    <t xml:space="preserve">Осуществление полномочий по созданию и обеспечению деятельности административных комиссий </t>
  </si>
  <si>
    <t xml:space="preserve">Осуществление первичного воинского учета на территориях, где отсутствуют военные комиссариаты </t>
  </si>
  <si>
    <t>Муниципальная программа"Содействие развитию муниципального образования Благовещенский сельсовет"</t>
  </si>
  <si>
    <t>Муниципальная программа"Содействие развитию муниципального образования Благовещенский сельсовет 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</si>
  <si>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</si>
  <si>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 Благовещенского сельсовета "Развитие культуры"</t>
  </si>
  <si>
    <t>Муниципальная программа "Содействие развитию муниципального образования  Благовещенский сельсовет"</t>
  </si>
  <si>
    <t>Муниципальная подпрограмма "Развитие массовой физической культуры и спорта"</t>
  </si>
  <si>
    <t xml:space="preserve">Муниципальная подпрограмма "Развитие массовой физической культуры и спорта" </t>
  </si>
  <si>
    <t>к проекту решения сельского</t>
  </si>
  <si>
    <t>Распределение расходов бюджета Благовещенского сельсовета по разделам и подразделам бюджетной классификации расходов бюджетов Российской Федерации на 2017 год и плановый период 2018-2019 годов</t>
  </si>
  <si>
    <t>Сумма на  2017 год</t>
  </si>
  <si>
    <t>Сумма на 2019 год</t>
  </si>
  <si>
    <t>к проекту решения</t>
  </si>
  <si>
    <t>на 2017 год и плановый период на 2018-2019 годов.</t>
  </si>
  <si>
    <t>Сумма на          2019 год</t>
  </si>
  <si>
    <t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Благовещенского бюджета на 2017 год  и плановый период 2018-2019 годов</t>
  </si>
  <si>
    <t>Сумма на           2019 год</t>
  </si>
  <si>
    <t>Муниципальная программа Благовещенского сельсовета "Содействие развитию муниципального образования  Благовещенский сельсовет на 2017-2019 годы"</t>
  </si>
  <si>
    <t>Муниципальная программа "Содействие развитию муниципального образования  Благовещенский сельсовет на 2017-2019 годы"</t>
  </si>
  <si>
    <t>Муниципальная программа"Содействие развитию муниципального образования Благовещенский сельсовет  на 2017-2019 годы"</t>
  </si>
  <si>
    <t xml:space="preserve">от __.   .2016г   № __  </t>
  </si>
  <si>
    <t xml:space="preserve">от __.     .2016 г   № __ </t>
  </si>
  <si>
    <t>от __. .2016 г  № __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</si>
</sst>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  <numFmt numFmtId="182" formatCode="0000000000"/>
  </numFmts>
  <fonts count="5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0" fontId="48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5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6" borderId="7" applyNumberFormat="0" applyAlignment="0" applyProtection="0"/>
    <xf numFmtId="0" fontId="29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0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170" fontId="22" fillId="0" borderId="0" xfId="0" applyNumberFormat="1" applyFont="1" applyFill="1" applyAlignment="1">
      <alignment horizontal="left"/>
    </xf>
    <xf numFmtId="170" fontId="23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vertical="center"/>
      <protection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3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2" fontId="1" fillId="31" borderId="10" xfId="0" applyNumberFormat="1" applyFont="1" applyFill="1" applyBorder="1" applyAlignment="1">
      <alignment horizontal="left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49" fontId="13" fillId="31" borderId="10" xfId="0" applyNumberFormat="1" applyFont="1" applyFill="1" applyBorder="1" applyAlignment="1">
      <alignment horizontal="center" vertical="center" wrapText="1"/>
    </xf>
    <xf numFmtId="4" fontId="1" fillId="31" borderId="10" xfId="0" applyNumberFormat="1" applyFont="1" applyFill="1" applyBorder="1" applyAlignment="1">
      <alignment horizontal="center" vertical="center" wrapText="1"/>
    </xf>
    <xf numFmtId="2" fontId="8" fillId="31" borderId="10" xfId="0" applyNumberFormat="1" applyFont="1" applyFill="1" applyBorder="1" applyAlignment="1">
      <alignment horizontal="left" vertical="center" wrapText="1"/>
    </xf>
    <xf numFmtId="49" fontId="19" fillId="31" borderId="10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4" fontId="8" fillId="31" borderId="10" xfId="0" applyNumberFormat="1" applyFont="1" applyFill="1" applyBorder="1" applyAlignment="1">
      <alignment horizontal="center" vertical="center" wrapText="1"/>
    </xf>
    <xf numFmtId="2" fontId="19" fillId="31" borderId="10" xfId="0" applyNumberFormat="1" applyFont="1" applyFill="1" applyBorder="1" applyAlignment="1">
      <alignment horizontal="left" vertical="center" wrapText="1"/>
    </xf>
    <xf numFmtId="49" fontId="20" fillId="31" borderId="10" xfId="0" applyNumberFormat="1" applyFont="1" applyFill="1" applyBorder="1" applyAlignment="1">
      <alignment horizontal="center" vertical="center" wrapText="1"/>
    </xf>
    <xf numFmtId="49" fontId="21" fillId="31" borderId="10" xfId="0" applyNumberFormat="1" applyFont="1" applyFill="1" applyBorder="1" applyAlignment="1">
      <alignment horizontal="center" vertical="center" wrapText="1"/>
    </xf>
    <xf numFmtId="4" fontId="19" fillId="31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top" wrapText="1"/>
    </xf>
    <xf numFmtId="4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2" fontId="20" fillId="0" borderId="10" xfId="0" applyNumberFormat="1" applyFont="1" applyFill="1" applyBorder="1" applyAlignment="1">
      <alignment vertical="top" wrapText="1"/>
    </xf>
    <xf numFmtId="49" fontId="20" fillId="0" borderId="12" xfId="0" applyNumberFormat="1" applyFont="1" applyBorder="1" applyAlignment="1" applyProtection="1">
      <alignment horizontal="left" vertical="center" wrapText="1"/>
      <protection/>
    </xf>
    <xf numFmtId="170" fontId="22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5.75390625" style="14" customWidth="1"/>
    <col min="2" max="2" width="30.625" style="15" customWidth="1"/>
    <col min="3" max="3" width="9.00390625" style="16" customWidth="1"/>
    <col min="4" max="4" width="17.375" style="17" customWidth="1"/>
    <col min="5" max="5" width="16.875" style="17" customWidth="1"/>
    <col min="6" max="6" width="18.75390625" style="17" customWidth="1"/>
    <col min="7" max="16384" width="9.125" style="8" customWidth="1"/>
  </cols>
  <sheetData>
    <row r="1" spans="1:6" s="4" customFormat="1" ht="18.75">
      <c r="A1" s="5"/>
      <c r="B1" s="72"/>
      <c r="C1" s="73"/>
      <c r="D1" s="9"/>
      <c r="E1" s="72" t="s">
        <v>45</v>
      </c>
      <c r="F1" s="73"/>
    </row>
    <row r="2" spans="1:6" s="4" customFormat="1" ht="18.75">
      <c r="A2" s="5"/>
      <c r="B2" s="137"/>
      <c r="C2" s="137"/>
      <c r="D2" s="10"/>
      <c r="E2" s="137" t="s">
        <v>258</v>
      </c>
      <c r="F2" s="137"/>
    </row>
    <row r="3" spans="1:6" s="4" customFormat="1" ht="18.75">
      <c r="A3" s="5"/>
      <c r="B3" s="137"/>
      <c r="C3" s="137"/>
      <c r="D3" s="10"/>
      <c r="E3" s="137" t="s">
        <v>34</v>
      </c>
      <c r="F3" s="137"/>
    </row>
    <row r="4" spans="1:6" s="4" customFormat="1" ht="18.75">
      <c r="A4" s="5"/>
      <c r="B4" s="137"/>
      <c r="C4" s="137"/>
      <c r="D4" s="10"/>
      <c r="E4" s="137" t="s">
        <v>270</v>
      </c>
      <c r="F4" s="137"/>
    </row>
    <row r="5" spans="1:6" s="4" customFormat="1" ht="15.75">
      <c r="A5" s="6"/>
      <c r="D5" s="10"/>
      <c r="E5" s="10"/>
      <c r="F5" s="10"/>
    </row>
    <row r="6" spans="1:6" s="4" customFormat="1" ht="68.25" customHeight="1">
      <c r="A6" s="140" t="s">
        <v>259</v>
      </c>
      <c r="B6" s="140"/>
      <c r="C6" s="140"/>
      <c r="D6" s="140"/>
      <c r="E6" s="140"/>
      <c r="F6" s="140"/>
    </row>
    <row r="7" spans="1:6" s="4" customFormat="1" ht="15.75">
      <c r="A7" s="6"/>
      <c r="D7" s="11"/>
      <c r="E7" s="11"/>
      <c r="F7" s="11" t="s">
        <v>80</v>
      </c>
    </row>
    <row r="8" spans="1:6" ht="45" customHeight="1">
      <c r="A8" s="2" t="s">
        <v>86</v>
      </c>
      <c r="B8" s="2" t="s">
        <v>87</v>
      </c>
      <c r="C8" s="1" t="s">
        <v>88</v>
      </c>
      <c r="D8" s="12" t="s">
        <v>260</v>
      </c>
      <c r="E8" s="12" t="s">
        <v>206</v>
      </c>
      <c r="F8" s="12" t="s">
        <v>261</v>
      </c>
    </row>
    <row r="9" spans="1:6" ht="15.75">
      <c r="A9" s="20" t="s">
        <v>89</v>
      </c>
      <c r="B9" s="3" t="s">
        <v>89</v>
      </c>
      <c r="C9" s="3" t="s">
        <v>90</v>
      </c>
      <c r="D9" s="13" t="s">
        <v>91</v>
      </c>
      <c r="E9" s="13" t="s">
        <v>92</v>
      </c>
      <c r="F9" s="13" t="s">
        <v>93</v>
      </c>
    </row>
    <row r="10" spans="1:6" ht="31.5">
      <c r="A10" s="20" t="s">
        <v>89</v>
      </c>
      <c r="B10" s="18" t="s">
        <v>96</v>
      </c>
      <c r="C10" s="19" t="s">
        <v>97</v>
      </c>
      <c r="D10" s="74">
        <f>SUM(D11:D15)</f>
        <v>2877484</v>
      </c>
      <c r="E10" s="74">
        <f>E11+E12+E13+E14+E15</f>
        <v>2877484</v>
      </c>
      <c r="F10" s="74">
        <f>F11+F12+F13+F14+F15</f>
        <v>2877484</v>
      </c>
    </row>
    <row r="11" spans="1:6" ht="66.75" customHeight="1">
      <c r="A11" s="20" t="s">
        <v>90</v>
      </c>
      <c r="B11" s="7" t="s">
        <v>58</v>
      </c>
      <c r="C11" s="20" t="s">
        <v>98</v>
      </c>
      <c r="D11" s="75">
        <v>566378</v>
      </c>
      <c r="E11" s="75">
        <v>566378</v>
      </c>
      <c r="F11" s="75">
        <v>566378</v>
      </c>
    </row>
    <row r="12" spans="1:6" ht="126">
      <c r="A12" s="20" t="s">
        <v>91</v>
      </c>
      <c r="B12" s="7" t="s">
        <v>59</v>
      </c>
      <c r="C12" s="1" t="s">
        <v>83</v>
      </c>
      <c r="D12" s="76">
        <v>2263939</v>
      </c>
      <c r="E12" s="76">
        <v>2263939</v>
      </c>
      <c r="F12" s="76">
        <v>2263939</v>
      </c>
    </row>
    <row r="13" spans="1:6" ht="94.5">
      <c r="A13" s="20" t="s">
        <v>92</v>
      </c>
      <c r="B13" s="7" t="s">
        <v>60</v>
      </c>
      <c r="C13" s="1" t="s">
        <v>104</v>
      </c>
      <c r="D13" s="76">
        <v>42867</v>
      </c>
      <c r="E13" s="76">
        <v>42867</v>
      </c>
      <c r="F13" s="76">
        <v>42867</v>
      </c>
    </row>
    <row r="14" spans="1:6" ht="15.75">
      <c r="A14" s="20" t="s">
        <v>93</v>
      </c>
      <c r="B14" s="7" t="s">
        <v>61</v>
      </c>
      <c r="C14" s="1" t="s">
        <v>40</v>
      </c>
      <c r="D14" s="76">
        <v>1000</v>
      </c>
      <c r="E14" s="76">
        <v>1000</v>
      </c>
      <c r="F14" s="76">
        <v>1000</v>
      </c>
    </row>
    <row r="15" spans="1:6" ht="31.5">
      <c r="A15" s="20" t="s">
        <v>94</v>
      </c>
      <c r="B15" s="7" t="s">
        <v>35</v>
      </c>
      <c r="C15" s="1" t="s">
        <v>41</v>
      </c>
      <c r="D15" s="76">
        <v>3300</v>
      </c>
      <c r="E15" s="76">
        <v>3300</v>
      </c>
      <c r="F15" s="76">
        <v>3300</v>
      </c>
    </row>
    <row r="16" spans="1:6" ht="15.75">
      <c r="A16" s="20" t="s">
        <v>95</v>
      </c>
      <c r="B16" s="18" t="s">
        <v>51</v>
      </c>
      <c r="C16" s="21" t="s">
        <v>46</v>
      </c>
      <c r="D16" s="77">
        <f>D17</f>
        <v>52413</v>
      </c>
      <c r="E16" s="77">
        <f>E17</f>
        <v>0</v>
      </c>
      <c r="F16" s="77">
        <f>F17</f>
        <v>0</v>
      </c>
    </row>
    <row r="17" spans="1:6" ht="31.5">
      <c r="A17" s="20" t="s">
        <v>99</v>
      </c>
      <c r="B17" s="7" t="s">
        <v>52</v>
      </c>
      <c r="C17" s="1" t="s">
        <v>47</v>
      </c>
      <c r="D17" s="76">
        <v>52413</v>
      </c>
      <c r="E17" s="76">
        <v>0</v>
      </c>
      <c r="F17" s="76">
        <v>0</v>
      </c>
    </row>
    <row r="18" spans="1:6" ht="50.25" customHeight="1">
      <c r="A18" s="20" t="s">
        <v>100</v>
      </c>
      <c r="B18" s="18" t="s">
        <v>50</v>
      </c>
      <c r="C18" s="21" t="s">
        <v>49</v>
      </c>
      <c r="D18" s="77">
        <f>SUM(D19:D19)</f>
        <v>10979</v>
      </c>
      <c r="E18" s="77">
        <f>E19</f>
        <v>10979</v>
      </c>
      <c r="F18" s="77">
        <f>F19</f>
        <v>10979</v>
      </c>
    </row>
    <row r="19" spans="1:6" ht="78.75">
      <c r="A19" s="20" t="s">
        <v>101</v>
      </c>
      <c r="B19" s="24" t="s">
        <v>24</v>
      </c>
      <c r="C19" s="1" t="s">
        <v>25</v>
      </c>
      <c r="D19" s="76">
        <v>10979</v>
      </c>
      <c r="E19" s="76">
        <v>10979</v>
      </c>
      <c r="F19" s="76">
        <v>10979</v>
      </c>
    </row>
    <row r="20" spans="1:6" ht="15.75">
      <c r="A20" s="20" t="s">
        <v>102</v>
      </c>
      <c r="B20" s="18" t="s">
        <v>84</v>
      </c>
      <c r="C20" s="21" t="s">
        <v>85</v>
      </c>
      <c r="D20" s="77">
        <f>D21</f>
        <v>214600</v>
      </c>
      <c r="E20" s="77">
        <f>E21</f>
        <v>214600</v>
      </c>
      <c r="F20" s="77">
        <f>F21</f>
        <v>214600</v>
      </c>
    </row>
    <row r="21" spans="1:6" ht="33.75" customHeight="1">
      <c r="A21" s="20" t="s">
        <v>103</v>
      </c>
      <c r="B21" s="84" t="s">
        <v>17</v>
      </c>
      <c r="C21" s="1" t="s">
        <v>10</v>
      </c>
      <c r="D21" s="76">
        <v>214600</v>
      </c>
      <c r="E21" s="76">
        <v>214600</v>
      </c>
      <c r="F21" s="76">
        <v>214600</v>
      </c>
    </row>
    <row r="22" spans="1:6" ht="39" customHeight="1">
      <c r="A22" s="20" t="s">
        <v>53</v>
      </c>
      <c r="B22" s="18" t="s">
        <v>105</v>
      </c>
      <c r="C22" s="21" t="s">
        <v>106</v>
      </c>
      <c r="D22" s="77">
        <f>SUM(D23:D25)</f>
        <v>2592680</v>
      </c>
      <c r="E22" s="77">
        <f>SUM(E23:E25)</f>
        <v>1455535</v>
      </c>
      <c r="F22" s="77">
        <f>SUM(F23:F25)</f>
        <v>1258168</v>
      </c>
    </row>
    <row r="23" spans="1:6" ht="22.5" customHeight="1">
      <c r="A23" s="20" t="s">
        <v>128</v>
      </c>
      <c r="B23" s="7" t="s">
        <v>119</v>
      </c>
      <c r="C23" s="1" t="s">
        <v>120</v>
      </c>
      <c r="D23" s="76">
        <v>7800</v>
      </c>
      <c r="E23" s="76">
        <v>7800</v>
      </c>
      <c r="F23" s="76">
        <v>7800</v>
      </c>
    </row>
    <row r="24" spans="1:6" ht="15.75">
      <c r="A24" s="20" t="s">
        <v>129</v>
      </c>
      <c r="B24" s="7" t="s">
        <v>36</v>
      </c>
      <c r="C24" s="1" t="s">
        <v>107</v>
      </c>
      <c r="D24" s="76">
        <v>50664</v>
      </c>
      <c r="E24" s="76">
        <v>50664</v>
      </c>
      <c r="F24" s="76">
        <v>50664</v>
      </c>
    </row>
    <row r="25" spans="1:6" ht="15.75">
      <c r="A25" s="20" t="s">
        <v>130</v>
      </c>
      <c r="B25" s="7" t="s">
        <v>15</v>
      </c>
      <c r="C25" s="1" t="s">
        <v>14</v>
      </c>
      <c r="D25" s="76">
        <v>2534216</v>
      </c>
      <c r="E25" s="129">
        <v>1397071</v>
      </c>
      <c r="F25" s="129">
        <v>1199704</v>
      </c>
    </row>
    <row r="26" spans="1:6" ht="15.75">
      <c r="A26" s="20" t="s">
        <v>28</v>
      </c>
      <c r="B26" s="18" t="s">
        <v>42</v>
      </c>
      <c r="C26" s="21" t="s">
        <v>81</v>
      </c>
      <c r="D26" s="77">
        <f>D27</f>
        <v>1209413</v>
      </c>
      <c r="E26" s="77">
        <f>E27</f>
        <v>1209413</v>
      </c>
      <c r="F26" s="77">
        <f>F27</f>
        <v>1209413</v>
      </c>
    </row>
    <row r="27" spans="1:6" ht="15.75">
      <c r="A27" s="20" t="s">
        <v>118</v>
      </c>
      <c r="B27" s="7" t="s">
        <v>37</v>
      </c>
      <c r="C27" s="1" t="s">
        <v>82</v>
      </c>
      <c r="D27" s="76">
        <v>1209413</v>
      </c>
      <c r="E27" s="76">
        <v>1209413</v>
      </c>
      <c r="F27" s="76">
        <v>1209413</v>
      </c>
    </row>
    <row r="28" spans="1:6" ht="31.5">
      <c r="A28" s="20" t="s">
        <v>29</v>
      </c>
      <c r="B28" s="18" t="s">
        <v>38</v>
      </c>
      <c r="C28" s="21" t="s">
        <v>39</v>
      </c>
      <c r="D28" s="77">
        <f>D29</f>
        <v>24544</v>
      </c>
      <c r="E28" s="77">
        <f>E29</f>
        <v>24544</v>
      </c>
      <c r="F28" s="77">
        <f>F29</f>
        <v>24544</v>
      </c>
    </row>
    <row r="29" spans="1:6" ht="35.25" customHeight="1">
      <c r="A29" s="20" t="s">
        <v>131</v>
      </c>
      <c r="B29" s="7" t="s">
        <v>43</v>
      </c>
      <c r="C29" s="1" t="s">
        <v>44</v>
      </c>
      <c r="D29" s="76">
        <v>24544</v>
      </c>
      <c r="E29" s="76">
        <v>24544</v>
      </c>
      <c r="F29" s="76">
        <v>24544</v>
      </c>
    </row>
    <row r="30" spans="1:6" ht="35.25" customHeight="1">
      <c r="A30" s="20" t="s">
        <v>132</v>
      </c>
      <c r="B30" s="18" t="s">
        <v>193</v>
      </c>
      <c r="C30" s="1"/>
      <c r="D30" s="130">
        <f>SUM(D10+D16+D18+D20+D22+D26+D28)</f>
        <v>6982113</v>
      </c>
      <c r="E30" s="130">
        <f>SUM(E10+E16+E18+E20+E22+E26+E28)</f>
        <v>5792555</v>
      </c>
      <c r="F30" s="130">
        <f>SUM(F10+F16+F18+F20+F22+F26+F28)</f>
        <v>5595188</v>
      </c>
    </row>
    <row r="31" spans="1:6" ht="31.5">
      <c r="A31" s="20" t="s">
        <v>133</v>
      </c>
      <c r="B31" s="18" t="s">
        <v>54</v>
      </c>
      <c r="C31" s="1"/>
      <c r="D31" s="76">
        <v>0</v>
      </c>
      <c r="E31" s="76">
        <v>150000</v>
      </c>
      <c r="F31" s="76">
        <v>295000</v>
      </c>
    </row>
    <row r="32" spans="1:6" ht="15.75">
      <c r="A32" s="138"/>
      <c r="B32" s="139"/>
      <c r="C32" s="21"/>
      <c r="D32" s="77">
        <f>SUM(D10+D16+D18+D20+D22+D26+D28)</f>
        <v>6982113</v>
      </c>
      <c r="E32" s="77">
        <f>SUM(E30:E31)</f>
        <v>5942555</v>
      </c>
      <c r="F32" s="77">
        <f>SUM(F30:F31)</f>
        <v>5890188</v>
      </c>
    </row>
  </sheetData>
  <sheetProtection/>
  <mergeCells count="8">
    <mergeCell ref="E3:F3"/>
    <mergeCell ref="E2:F2"/>
    <mergeCell ref="A32:B32"/>
    <mergeCell ref="A6:F6"/>
    <mergeCell ref="E4:F4"/>
    <mergeCell ref="B2:C2"/>
    <mergeCell ref="B3:C3"/>
    <mergeCell ref="B4:C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90" zoomScaleNormal="90" zoomScaleSheetLayoutView="75" zoomScalePageLayoutView="0" workbookViewId="0" topLeftCell="A1">
      <selection activeCell="H4" sqref="H4:I4"/>
    </sheetView>
  </sheetViews>
  <sheetFormatPr defaultColWidth="9.00390625" defaultRowHeight="12.75"/>
  <cols>
    <col min="1" max="1" width="6.75390625" style="25" customWidth="1"/>
    <col min="2" max="2" width="44.375" style="26" customWidth="1"/>
    <col min="3" max="3" width="11.125" style="28" customWidth="1"/>
    <col min="4" max="4" width="11.875" style="28" customWidth="1"/>
    <col min="5" max="5" width="11.625" style="29" customWidth="1"/>
    <col min="6" max="6" width="12.375" style="28" customWidth="1"/>
    <col min="7" max="7" width="16.25390625" style="35" customWidth="1"/>
    <col min="8" max="8" width="15.625" style="35" customWidth="1"/>
    <col min="9" max="9" width="15.25390625" style="35" customWidth="1"/>
    <col min="10" max="16384" width="9.125" style="4" customWidth="1"/>
  </cols>
  <sheetData>
    <row r="1" spans="2:9" ht="18.75">
      <c r="B1" s="78"/>
      <c r="C1" s="79"/>
      <c r="G1" s="30"/>
      <c r="H1" s="78" t="s">
        <v>0</v>
      </c>
      <c r="I1" s="79"/>
    </row>
    <row r="2" spans="2:9" ht="18.75">
      <c r="B2" s="80"/>
      <c r="C2" s="81"/>
      <c r="G2" s="31"/>
      <c r="H2" s="80" t="s">
        <v>262</v>
      </c>
      <c r="I2" s="81"/>
    </row>
    <row r="3" spans="2:9" ht="18.75">
      <c r="B3" s="82"/>
      <c r="C3" s="81"/>
      <c r="G3" s="31"/>
      <c r="H3" s="82" t="s">
        <v>232</v>
      </c>
      <c r="I3" s="81"/>
    </row>
    <row r="4" spans="2:9" ht="18.75">
      <c r="B4" s="137"/>
      <c r="C4" s="137"/>
      <c r="F4" s="36"/>
      <c r="G4" s="32"/>
      <c r="H4" s="137" t="s">
        <v>271</v>
      </c>
      <c r="I4" s="137"/>
    </row>
    <row r="6" spans="1:9" ht="18.75">
      <c r="A6" s="141" t="s">
        <v>239</v>
      </c>
      <c r="B6" s="141"/>
      <c r="C6" s="141"/>
      <c r="D6" s="141"/>
      <c r="E6" s="141"/>
      <c r="F6" s="141"/>
      <c r="G6" s="141"/>
      <c r="H6" s="141"/>
      <c r="I6" s="141"/>
    </row>
    <row r="7" spans="1:9" ht="18.75">
      <c r="A7" s="141" t="s">
        <v>263</v>
      </c>
      <c r="B7" s="141"/>
      <c r="C7" s="141"/>
      <c r="D7" s="141"/>
      <c r="E7" s="141"/>
      <c r="F7" s="141"/>
      <c r="G7" s="141"/>
      <c r="H7" s="141"/>
      <c r="I7" s="141"/>
    </row>
    <row r="8" spans="1:9" ht="15.75">
      <c r="A8" s="23"/>
      <c r="B8" s="22"/>
      <c r="C8" s="33"/>
      <c r="D8" s="33"/>
      <c r="E8" s="34"/>
      <c r="F8" s="33"/>
      <c r="G8" s="30"/>
      <c r="H8" s="30"/>
      <c r="I8" s="30"/>
    </row>
    <row r="9" ht="15.75">
      <c r="I9" s="35" t="s">
        <v>117</v>
      </c>
    </row>
    <row r="10" spans="1:9" ht="38.25">
      <c r="A10" s="37" t="s">
        <v>86</v>
      </c>
      <c r="B10" s="37" t="s">
        <v>62</v>
      </c>
      <c r="C10" s="38" t="s">
        <v>63</v>
      </c>
      <c r="D10" s="38" t="s">
        <v>64</v>
      </c>
      <c r="E10" s="38" t="s">
        <v>32</v>
      </c>
      <c r="F10" s="38" t="s">
        <v>33</v>
      </c>
      <c r="G10" s="60" t="s">
        <v>192</v>
      </c>
      <c r="H10" s="60" t="s">
        <v>207</v>
      </c>
      <c r="I10" s="60" t="s">
        <v>264</v>
      </c>
    </row>
    <row r="11" spans="1:9" ht="15.75">
      <c r="A11" s="40" t="s">
        <v>89</v>
      </c>
      <c r="B11" s="38" t="s">
        <v>90</v>
      </c>
      <c r="C11" s="40" t="s">
        <v>91</v>
      </c>
      <c r="D11" s="38" t="s">
        <v>92</v>
      </c>
      <c r="E11" s="40" t="s">
        <v>93</v>
      </c>
      <c r="F11" s="38" t="s">
        <v>94</v>
      </c>
      <c r="G11" s="40" t="s">
        <v>95</v>
      </c>
      <c r="H11" s="38" t="s">
        <v>99</v>
      </c>
      <c r="I11" s="40" t="s">
        <v>100</v>
      </c>
    </row>
    <row r="12" spans="1:9" ht="42.75">
      <c r="A12" s="38" t="s">
        <v>89</v>
      </c>
      <c r="B12" s="71" t="s">
        <v>194</v>
      </c>
      <c r="C12" s="68" t="s">
        <v>121</v>
      </c>
      <c r="D12" s="68"/>
      <c r="E12" s="69"/>
      <c r="F12" s="68"/>
      <c r="G12" s="70"/>
      <c r="H12" s="70"/>
      <c r="I12" s="70"/>
    </row>
    <row r="13" spans="1:9" ht="31.5">
      <c r="A13" s="38" t="s">
        <v>90</v>
      </c>
      <c r="B13" s="111" t="s">
        <v>66</v>
      </c>
      <c r="C13" s="112" t="s">
        <v>121</v>
      </c>
      <c r="D13" s="112" t="s">
        <v>97</v>
      </c>
      <c r="E13" s="113" t="s">
        <v>65</v>
      </c>
      <c r="F13" s="112" t="s">
        <v>65</v>
      </c>
      <c r="G13" s="114">
        <f>SUM(G14+G19+G28+G33+G37)</f>
        <v>2877484</v>
      </c>
      <c r="H13" s="114">
        <f>SUM(H14+H19+H28+H33+H37)</f>
        <v>2877484</v>
      </c>
      <c r="I13" s="114">
        <f>SUM(I39+I33+I28+I26+I24+I22+I15)</f>
        <v>2877484</v>
      </c>
    </row>
    <row r="14" spans="1:9" ht="38.25">
      <c r="A14" s="38" t="s">
        <v>91</v>
      </c>
      <c r="B14" s="41" t="s">
        <v>109</v>
      </c>
      <c r="C14" s="68" t="s">
        <v>121</v>
      </c>
      <c r="D14" s="38" t="s">
        <v>98</v>
      </c>
      <c r="E14" s="66" t="s">
        <v>65</v>
      </c>
      <c r="F14" s="38" t="s">
        <v>65</v>
      </c>
      <c r="G14" s="60">
        <f aca="true" t="shared" si="0" ref="G14:I16">G15</f>
        <v>566378</v>
      </c>
      <c r="H14" s="60">
        <f t="shared" si="0"/>
        <v>566378</v>
      </c>
      <c r="I14" s="60">
        <f t="shared" si="0"/>
        <v>566378</v>
      </c>
    </row>
    <row r="15" spans="1:9" ht="25.5">
      <c r="A15" s="38" t="s">
        <v>92</v>
      </c>
      <c r="B15" s="41" t="s">
        <v>110</v>
      </c>
      <c r="C15" s="68" t="s">
        <v>121</v>
      </c>
      <c r="D15" s="38" t="s">
        <v>98</v>
      </c>
      <c r="E15" s="38" t="s">
        <v>231</v>
      </c>
      <c r="F15" s="38" t="s">
        <v>65</v>
      </c>
      <c r="G15" s="60">
        <f t="shared" si="0"/>
        <v>566378</v>
      </c>
      <c r="H15" s="60">
        <f t="shared" si="0"/>
        <v>566378</v>
      </c>
      <c r="I15" s="60">
        <f t="shared" si="0"/>
        <v>566378</v>
      </c>
    </row>
    <row r="16" spans="1:9" ht="25.5">
      <c r="A16" s="38" t="s">
        <v>93</v>
      </c>
      <c r="B16" s="41" t="s">
        <v>108</v>
      </c>
      <c r="C16" s="68" t="s">
        <v>121</v>
      </c>
      <c r="D16" s="38" t="s">
        <v>98</v>
      </c>
      <c r="E16" s="38" t="s">
        <v>226</v>
      </c>
      <c r="F16" s="38" t="s">
        <v>65</v>
      </c>
      <c r="G16" s="60">
        <f t="shared" si="0"/>
        <v>566378</v>
      </c>
      <c r="H16" s="60">
        <f t="shared" si="0"/>
        <v>566378</v>
      </c>
      <c r="I16" s="60">
        <f t="shared" si="0"/>
        <v>566378</v>
      </c>
    </row>
    <row r="17" spans="1:11" ht="63.75">
      <c r="A17" s="38" t="s">
        <v>94</v>
      </c>
      <c r="B17" s="41" t="s">
        <v>67</v>
      </c>
      <c r="C17" s="68" t="s">
        <v>121</v>
      </c>
      <c r="D17" s="38" t="s">
        <v>98</v>
      </c>
      <c r="E17" s="38" t="s">
        <v>226</v>
      </c>
      <c r="F17" s="38" t="s">
        <v>68</v>
      </c>
      <c r="G17" s="60">
        <v>566378</v>
      </c>
      <c r="H17" s="60">
        <v>566378</v>
      </c>
      <c r="I17" s="60">
        <v>566378</v>
      </c>
      <c r="K17" s="4" t="s">
        <v>122</v>
      </c>
    </row>
    <row r="18" spans="1:9" ht="25.5">
      <c r="A18" s="38" t="s">
        <v>95</v>
      </c>
      <c r="B18" s="41" t="s">
        <v>69</v>
      </c>
      <c r="C18" s="68" t="s">
        <v>121</v>
      </c>
      <c r="D18" s="38" t="s">
        <v>98</v>
      </c>
      <c r="E18" s="38" t="s">
        <v>226</v>
      </c>
      <c r="F18" s="38" t="s">
        <v>70</v>
      </c>
      <c r="G18" s="60">
        <v>566378</v>
      </c>
      <c r="H18" s="60">
        <v>566378</v>
      </c>
      <c r="I18" s="60">
        <v>566378</v>
      </c>
    </row>
    <row r="19" spans="1:9" ht="51">
      <c r="A19" s="38" t="s">
        <v>99</v>
      </c>
      <c r="B19" s="41" t="s">
        <v>59</v>
      </c>
      <c r="C19" s="68" t="s">
        <v>121</v>
      </c>
      <c r="D19" s="38" t="s">
        <v>83</v>
      </c>
      <c r="E19" s="38" t="s">
        <v>65</v>
      </c>
      <c r="F19" s="38" t="s">
        <v>65</v>
      </c>
      <c r="G19" s="60">
        <f>SUM(G20)</f>
        <v>2263939</v>
      </c>
      <c r="H19" s="60">
        <f aca="true" t="shared" si="1" ref="G19:I20">H20</f>
        <v>2263939</v>
      </c>
      <c r="I19" s="60">
        <f t="shared" si="1"/>
        <v>2263939</v>
      </c>
    </row>
    <row r="20" spans="1:9" ht="25.5">
      <c r="A20" s="38" t="s">
        <v>100</v>
      </c>
      <c r="B20" s="41" t="s">
        <v>110</v>
      </c>
      <c r="C20" s="68" t="s">
        <v>121</v>
      </c>
      <c r="D20" s="38" t="s">
        <v>83</v>
      </c>
      <c r="E20" s="38" t="s">
        <v>231</v>
      </c>
      <c r="F20" s="38" t="s">
        <v>65</v>
      </c>
      <c r="G20" s="60">
        <f t="shared" si="1"/>
        <v>2263939</v>
      </c>
      <c r="H20" s="60">
        <f t="shared" si="1"/>
        <v>2263939</v>
      </c>
      <c r="I20" s="60">
        <f t="shared" si="1"/>
        <v>2263939</v>
      </c>
    </row>
    <row r="21" spans="1:9" ht="25.5">
      <c r="A21" s="38" t="s">
        <v>101</v>
      </c>
      <c r="B21" s="41" t="s">
        <v>108</v>
      </c>
      <c r="C21" s="68" t="s">
        <v>121</v>
      </c>
      <c r="D21" s="38" t="s">
        <v>83</v>
      </c>
      <c r="E21" s="38" t="s">
        <v>226</v>
      </c>
      <c r="F21" s="38" t="s">
        <v>65</v>
      </c>
      <c r="G21" s="60">
        <f>SUM(G22+G24+G26)</f>
        <v>2263939</v>
      </c>
      <c r="H21" s="60">
        <f>SUM(H22+H24+H26)</f>
        <v>2263939</v>
      </c>
      <c r="I21" s="60">
        <f>SUM(I22+I24+I26)</f>
        <v>2263939</v>
      </c>
    </row>
    <row r="22" spans="1:9" ht="63.75">
      <c r="A22" s="38" t="s">
        <v>102</v>
      </c>
      <c r="B22" s="41" t="s">
        <v>67</v>
      </c>
      <c r="C22" s="68" t="s">
        <v>121</v>
      </c>
      <c r="D22" s="38" t="s">
        <v>83</v>
      </c>
      <c r="E22" s="38" t="s">
        <v>226</v>
      </c>
      <c r="F22" s="38" t="s">
        <v>68</v>
      </c>
      <c r="G22" s="60">
        <v>1606349</v>
      </c>
      <c r="H22" s="60">
        <v>1606349</v>
      </c>
      <c r="I22" s="60">
        <v>1606349</v>
      </c>
    </row>
    <row r="23" spans="1:9" ht="25.5">
      <c r="A23" s="38" t="s">
        <v>103</v>
      </c>
      <c r="B23" s="41" t="s">
        <v>69</v>
      </c>
      <c r="C23" s="68" t="s">
        <v>121</v>
      </c>
      <c r="D23" s="38" t="s">
        <v>83</v>
      </c>
      <c r="E23" s="38" t="s">
        <v>226</v>
      </c>
      <c r="F23" s="38" t="s">
        <v>70</v>
      </c>
      <c r="G23" s="60">
        <v>1606349</v>
      </c>
      <c r="H23" s="60">
        <v>1606349</v>
      </c>
      <c r="I23" s="60">
        <v>1606349</v>
      </c>
    </row>
    <row r="24" spans="1:9" ht="25.5">
      <c r="A24" s="38" t="s">
        <v>53</v>
      </c>
      <c r="B24" s="41" t="s">
        <v>71</v>
      </c>
      <c r="C24" s="68" t="s">
        <v>121</v>
      </c>
      <c r="D24" s="38" t="s">
        <v>83</v>
      </c>
      <c r="E24" s="38" t="s">
        <v>226</v>
      </c>
      <c r="F24" s="38" t="s">
        <v>72</v>
      </c>
      <c r="G24" s="132">
        <v>653690</v>
      </c>
      <c r="H24" s="132">
        <v>653690</v>
      </c>
      <c r="I24" s="132">
        <v>653690</v>
      </c>
    </row>
    <row r="25" spans="1:9" ht="38.25">
      <c r="A25" s="38" t="s">
        <v>128</v>
      </c>
      <c r="B25" s="41" t="s">
        <v>73</v>
      </c>
      <c r="C25" s="68" t="s">
        <v>121</v>
      </c>
      <c r="D25" s="38" t="s">
        <v>83</v>
      </c>
      <c r="E25" s="38" t="s">
        <v>226</v>
      </c>
      <c r="F25" s="38" t="s">
        <v>74</v>
      </c>
      <c r="G25" s="132">
        <v>653690</v>
      </c>
      <c r="H25" s="132">
        <v>653690</v>
      </c>
      <c r="I25" s="132">
        <v>653690</v>
      </c>
    </row>
    <row r="26" spans="1:9" ht="15.75">
      <c r="A26" s="38" t="s">
        <v>129</v>
      </c>
      <c r="B26" s="41" t="s">
        <v>75</v>
      </c>
      <c r="C26" s="68" t="s">
        <v>121</v>
      </c>
      <c r="D26" s="38" t="s">
        <v>83</v>
      </c>
      <c r="E26" s="38" t="s">
        <v>226</v>
      </c>
      <c r="F26" s="38" t="s">
        <v>76</v>
      </c>
      <c r="G26" s="60">
        <f>SUM(G27:G27)</f>
        <v>3900</v>
      </c>
      <c r="H26" s="60">
        <f>SUM(H27:H27)</f>
        <v>3900</v>
      </c>
      <c r="I26" s="60">
        <f>SUM(I27:I27)</f>
        <v>3900</v>
      </c>
    </row>
    <row r="27" spans="1:9" ht="15.75">
      <c r="A27" s="38" t="s">
        <v>130</v>
      </c>
      <c r="B27" s="41" t="s">
        <v>237</v>
      </c>
      <c r="C27" s="68" t="s">
        <v>121</v>
      </c>
      <c r="D27" s="38" t="s">
        <v>83</v>
      </c>
      <c r="E27" s="38" t="s">
        <v>226</v>
      </c>
      <c r="F27" s="38" t="s">
        <v>236</v>
      </c>
      <c r="G27" s="60">
        <v>3900</v>
      </c>
      <c r="H27" s="60">
        <v>3900</v>
      </c>
      <c r="I27" s="60">
        <v>3900</v>
      </c>
    </row>
    <row r="28" spans="1:9" ht="45" customHeight="1">
      <c r="A28" s="38" t="s">
        <v>28</v>
      </c>
      <c r="B28" s="83" t="s">
        <v>6</v>
      </c>
      <c r="C28" s="68" t="s">
        <v>121</v>
      </c>
      <c r="D28" s="38" t="s">
        <v>104</v>
      </c>
      <c r="E28" s="38"/>
      <c r="F28" s="38"/>
      <c r="G28" s="60">
        <f aca="true" t="shared" si="2" ref="G28:I29">G29</f>
        <v>42867</v>
      </c>
      <c r="H28" s="60">
        <f t="shared" si="2"/>
        <v>42867</v>
      </c>
      <c r="I28" s="60">
        <f t="shared" si="2"/>
        <v>42867</v>
      </c>
    </row>
    <row r="29" spans="1:9" ht="28.5" customHeight="1">
      <c r="A29" s="38" t="s">
        <v>118</v>
      </c>
      <c r="B29" s="41" t="s">
        <v>110</v>
      </c>
      <c r="C29" s="68" t="s">
        <v>121</v>
      </c>
      <c r="D29" s="38" t="s">
        <v>104</v>
      </c>
      <c r="E29" s="38" t="s">
        <v>231</v>
      </c>
      <c r="F29" s="38"/>
      <c r="G29" s="60">
        <f t="shared" si="2"/>
        <v>42867</v>
      </c>
      <c r="H29" s="60">
        <f t="shared" si="2"/>
        <v>42867</v>
      </c>
      <c r="I29" s="60">
        <f t="shared" si="2"/>
        <v>42867</v>
      </c>
    </row>
    <row r="30" spans="1:9" ht="25.5">
      <c r="A30" s="38" t="s">
        <v>29</v>
      </c>
      <c r="B30" s="41" t="s">
        <v>108</v>
      </c>
      <c r="C30" s="68" t="s">
        <v>121</v>
      </c>
      <c r="D30" s="38" t="s">
        <v>104</v>
      </c>
      <c r="E30" s="38" t="s">
        <v>226</v>
      </c>
      <c r="F30" s="38"/>
      <c r="G30" s="60">
        <f>G31</f>
        <v>42867</v>
      </c>
      <c r="H30" s="60">
        <v>42867</v>
      </c>
      <c r="I30" s="60">
        <v>42867</v>
      </c>
    </row>
    <row r="31" spans="1:9" ht="15.75">
      <c r="A31" s="38" t="s">
        <v>131</v>
      </c>
      <c r="B31" s="41" t="s">
        <v>7</v>
      </c>
      <c r="C31" s="68" t="s">
        <v>121</v>
      </c>
      <c r="D31" s="38" t="s">
        <v>104</v>
      </c>
      <c r="E31" s="38" t="s">
        <v>226</v>
      </c>
      <c r="F31" s="38" t="s">
        <v>8</v>
      </c>
      <c r="G31" s="60">
        <v>42867</v>
      </c>
      <c r="H31" s="60">
        <v>42867</v>
      </c>
      <c r="I31" s="60">
        <v>42867</v>
      </c>
    </row>
    <row r="32" spans="1:9" ht="15.75">
      <c r="A32" s="38" t="s">
        <v>132</v>
      </c>
      <c r="B32" s="41" t="s">
        <v>21</v>
      </c>
      <c r="C32" s="68" t="s">
        <v>121</v>
      </c>
      <c r="D32" s="38" t="s">
        <v>104</v>
      </c>
      <c r="E32" s="38" t="s">
        <v>226</v>
      </c>
      <c r="F32" s="38" t="s">
        <v>20</v>
      </c>
      <c r="G32" s="60">
        <v>42867</v>
      </c>
      <c r="H32" s="60">
        <v>42867</v>
      </c>
      <c r="I32" s="60">
        <v>42867</v>
      </c>
    </row>
    <row r="33" spans="1:9" ht="15.75">
      <c r="A33" s="38" t="s">
        <v>133</v>
      </c>
      <c r="B33" s="41" t="s">
        <v>61</v>
      </c>
      <c r="C33" s="68" t="s">
        <v>121</v>
      </c>
      <c r="D33" s="38" t="s">
        <v>40</v>
      </c>
      <c r="E33" s="38"/>
      <c r="F33" s="38"/>
      <c r="G33" s="60">
        <f aca="true" t="shared" si="3" ref="G33:I34">G34</f>
        <v>1000</v>
      </c>
      <c r="H33" s="60">
        <f t="shared" si="3"/>
        <v>1000</v>
      </c>
      <c r="I33" s="60">
        <f t="shared" si="3"/>
        <v>1000</v>
      </c>
    </row>
    <row r="34" spans="1:9" ht="15.75">
      <c r="A34" s="38" t="s">
        <v>134</v>
      </c>
      <c r="B34" s="41" t="s">
        <v>111</v>
      </c>
      <c r="C34" s="68" t="s">
        <v>121</v>
      </c>
      <c r="D34" s="38" t="s">
        <v>40</v>
      </c>
      <c r="E34" s="38" t="s">
        <v>230</v>
      </c>
      <c r="F34" s="38"/>
      <c r="G34" s="60">
        <f t="shared" si="3"/>
        <v>1000</v>
      </c>
      <c r="H34" s="60">
        <f t="shared" si="3"/>
        <v>1000</v>
      </c>
      <c r="I34" s="60">
        <f t="shared" si="3"/>
        <v>1000</v>
      </c>
    </row>
    <row r="35" spans="1:9" ht="15.75">
      <c r="A35" s="38" t="s">
        <v>135</v>
      </c>
      <c r="B35" s="87" t="s">
        <v>75</v>
      </c>
      <c r="C35" s="68" t="s">
        <v>121</v>
      </c>
      <c r="D35" s="38" t="s">
        <v>40</v>
      </c>
      <c r="E35" s="38" t="s">
        <v>230</v>
      </c>
      <c r="F35" s="38" t="s">
        <v>76</v>
      </c>
      <c r="G35" s="60">
        <v>1000</v>
      </c>
      <c r="H35" s="60">
        <v>1000</v>
      </c>
      <c r="I35" s="60">
        <v>1000</v>
      </c>
    </row>
    <row r="36" spans="1:9" ht="15.75">
      <c r="A36" s="38" t="s">
        <v>136</v>
      </c>
      <c r="B36" s="88" t="s">
        <v>2</v>
      </c>
      <c r="C36" s="68" t="s">
        <v>121</v>
      </c>
      <c r="D36" s="38" t="s">
        <v>40</v>
      </c>
      <c r="E36" s="38" t="s">
        <v>230</v>
      </c>
      <c r="F36" s="38" t="s">
        <v>19</v>
      </c>
      <c r="G36" s="60">
        <v>1000</v>
      </c>
      <c r="H36" s="60">
        <v>1000</v>
      </c>
      <c r="I36" s="60">
        <v>1000</v>
      </c>
    </row>
    <row r="37" spans="1:9" ht="20.25" customHeight="1">
      <c r="A37" s="38" t="s">
        <v>137</v>
      </c>
      <c r="B37" s="88" t="s">
        <v>35</v>
      </c>
      <c r="C37" s="68" t="s">
        <v>121</v>
      </c>
      <c r="D37" s="38" t="s">
        <v>41</v>
      </c>
      <c r="E37" s="38"/>
      <c r="F37" s="38"/>
      <c r="G37" s="60">
        <f aca="true" t="shared" si="4" ref="G37:I38">G38</f>
        <v>3300</v>
      </c>
      <c r="H37" s="60">
        <f t="shared" si="4"/>
        <v>3300</v>
      </c>
      <c r="I37" s="60">
        <f t="shared" si="4"/>
        <v>3300</v>
      </c>
    </row>
    <row r="38" spans="1:9" ht="38.25">
      <c r="A38" s="38" t="s">
        <v>30</v>
      </c>
      <c r="B38" s="131" t="s">
        <v>249</v>
      </c>
      <c r="C38" s="68" t="s">
        <v>121</v>
      </c>
      <c r="D38" s="38" t="s">
        <v>41</v>
      </c>
      <c r="E38" s="38" t="s">
        <v>228</v>
      </c>
      <c r="F38" s="38"/>
      <c r="G38" s="60">
        <v>3300</v>
      </c>
      <c r="H38" s="60">
        <f t="shared" si="4"/>
        <v>3300</v>
      </c>
      <c r="I38" s="60">
        <f t="shared" si="4"/>
        <v>3300</v>
      </c>
    </row>
    <row r="39" spans="1:9" ht="25.5">
      <c r="A39" s="38" t="s">
        <v>31</v>
      </c>
      <c r="B39" s="41" t="s">
        <v>71</v>
      </c>
      <c r="C39" s="68" t="s">
        <v>121</v>
      </c>
      <c r="D39" s="38" t="s">
        <v>41</v>
      </c>
      <c r="E39" s="38" t="s">
        <v>228</v>
      </c>
      <c r="F39" s="38" t="s">
        <v>72</v>
      </c>
      <c r="G39" s="60">
        <v>3300</v>
      </c>
      <c r="H39" s="60">
        <v>3300</v>
      </c>
      <c r="I39" s="60">
        <v>3300</v>
      </c>
    </row>
    <row r="40" spans="1:9" ht="38.25">
      <c r="A40" s="38" t="s">
        <v>138</v>
      </c>
      <c r="B40" s="41" t="s">
        <v>73</v>
      </c>
      <c r="C40" s="68" t="s">
        <v>121</v>
      </c>
      <c r="D40" s="38" t="s">
        <v>41</v>
      </c>
      <c r="E40" s="38" t="s">
        <v>228</v>
      </c>
      <c r="F40" s="38" t="s">
        <v>74</v>
      </c>
      <c r="G40" s="60">
        <v>3300</v>
      </c>
      <c r="H40" s="60">
        <v>3300</v>
      </c>
      <c r="I40" s="60">
        <v>3300</v>
      </c>
    </row>
    <row r="41" spans="1:9" ht="15.75">
      <c r="A41" s="38" t="s">
        <v>139</v>
      </c>
      <c r="B41" s="115" t="s">
        <v>51</v>
      </c>
      <c r="C41" s="116" t="s">
        <v>121</v>
      </c>
      <c r="D41" s="117" t="s">
        <v>46</v>
      </c>
      <c r="E41" s="117"/>
      <c r="F41" s="117"/>
      <c r="G41" s="118">
        <f aca="true" t="shared" si="5" ref="G41:I43">G42</f>
        <v>52413</v>
      </c>
      <c r="H41" s="118">
        <f t="shared" si="5"/>
        <v>0</v>
      </c>
      <c r="I41" s="118">
        <f t="shared" si="5"/>
        <v>0</v>
      </c>
    </row>
    <row r="42" spans="1:9" ht="15.75">
      <c r="A42" s="38" t="s">
        <v>140</v>
      </c>
      <c r="B42" s="41" t="s">
        <v>9</v>
      </c>
      <c r="C42" s="68" t="s">
        <v>121</v>
      </c>
      <c r="D42" s="38" t="s">
        <v>47</v>
      </c>
      <c r="E42" s="38"/>
      <c r="F42" s="38"/>
      <c r="G42" s="60">
        <f t="shared" si="5"/>
        <v>52413</v>
      </c>
      <c r="H42" s="60">
        <f t="shared" si="5"/>
        <v>0</v>
      </c>
      <c r="I42" s="60">
        <v>0</v>
      </c>
    </row>
    <row r="43" spans="1:9" ht="25.5">
      <c r="A43" s="38" t="s">
        <v>141</v>
      </c>
      <c r="B43" s="41" t="s">
        <v>13</v>
      </c>
      <c r="C43" s="68" t="s">
        <v>121</v>
      </c>
      <c r="D43" s="38" t="s">
        <v>47</v>
      </c>
      <c r="E43" s="38" t="s">
        <v>229</v>
      </c>
      <c r="F43" s="38"/>
      <c r="G43" s="60">
        <f t="shared" si="5"/>
        <v>52413</v>
      </c>
      <c r="H43" s="60">
        <f t="shared" si="5"/>
        <v>0</v>
      </c>
      <c r="I43" s="60">
        <v>0</v>
      </c>
    </row>
    <row r="44" spans="1:9" ht="38.25">
      <c r="A44" s="38" t="s">
        <v>142</v>
      </c>
      <c r="B44" s="41" t="s">
        <v>250</v>
      </c>
      <c r="C44" s="68" t="s">
        <v>121</v>
      </c>
      <c r="D44" s="38" t="s">
        <v>47</v>
      </c>
      <c r="E44" s="38" t="s">
        <v>227</v>
      </c>
      <c r="F44" s="38"/>
      <c r="G44" s="60">
        <f>G45+G47</f>
        <v>52413</v>
      </c>
      <c r="H44" s="60">
        <f>H45+H47</f>
        <v>0</v>
      </c>
      <c r="I44" s="60">
        <v>0</v>
      </c>
    </row>
    <row r="45" spans="1:9" ht="63.75">
      <c r="A45" s="38" t="s">
        <v>143</v>
      </c>
      <c r="B45" s="41" t="s">
        <v>67</v>
      </c>
      <c r="C45" s="68" t="s">
        <v>121</v>
      </c>
      <c r="D45" s="38" t="s">
        <v>47</v>
      </c>
      <c r="E45" s="38" t="s">
        <v>227</v>
      </c>
      <c r="F45" s="38" t="s">
        <v>68</v>
      </c>
      <c r="G45" s="60">
        <v>36842</v>
      </c>
      <c r="H45" s="60">
        <v>0</v>
      </c>
      <c r="I45" s="60">
        <v>0</v>
      </c>
    </row>
    <row r="46" spans="1:9" ht="25.5">
      <c r="A46" s="38" t="s">
        <v>144</v>
      </c>
      <c r="B46" s="41" t="s">
        <v>69</v>
      </c>
      <c r="C46" s="68" t="s">
        <v>121</v>
      </c>
      <c r="D46" s="38" t="s">
        <v>47</v>
      </c>
      <c r="E46" s="38" t="s">
        <v>227</v>
      </c>
      <c r="F46" s="38" t="s">
        <v>70</v>
      </c>
      <c r="G46" s="60">
        <v>36842</v>
      </c>
      <c r="H46" s="60">
        <v>0</v>
      </c>
      <c r="I46" s="60">
        <v>0</v>
      </c>
    </row>
    <row r="47" spans="1:9" ht="25.5">
      <c r="A47" s="38" t="s">
        <v>145</v>
      </c>
      <c r="B47" s="41" t="s">
        <v>71</v>
      </c>
      <c r="C47" s="68" t="s">
        <v>121</v>
      </c>
      <c r="D47" s="38" t="s">
        <v>47</v>
      </c>
      <c r="E47" s="38" t="s">
        <v>227</v>
      </c>
      <c r="F47" s="38" t="s">
        <v>72</v>
      </c>
      <c r="G47" s="60">
        <v>15571</v>
      </c>
      <c r="H47" s="60">
        <v>0</v>
      </c>
      <c r="I47" s="60">
        <v>0</v>
      </c>
    </row>
    <row r="48" spans="1:9" ht="38.25">
      <c r="A48" s="38" t="s">
        <v>146</v>
      </c>
      <c r="B48" s="41" t="s">
        <v>73</v>
      </c>
      <c r="C48" s="68" t="s">
        <v>121</v>
      </c>
      <c r="D48" s="38" t="s">
        <v>47</v>
      </c>
      <c r="E48" s="38" t="s">
        <v>227</v>
      </c>
      <c r="F48" s="38" t="s">
        <v>74</v>
      </c>
      <c r="G48" s="60">
        <v>15571</v>
      </c>
      <c r="H48" s="60">
        <v>0</v>
      </c>
      <c r="I48" s="60">
        <v>0</v>
      </c>
    </row>
    <row r="49" spans="1:9" ht="25.5">
      <c r="A49" s="38" t="s">
        <v>147</v>
      </c>
      <c r="B49" s="115" t="s">
        <v>26</v>
      </c>
      <c r="C49" s="116" t="s">
        <v>121</v>
      </c>
      <c r="D49" s="117" t="s">
        <v>49</v>
      </c>
      <c r="E49" s="117"/>
      <c r="F49" s="117"/>
      <c r="G49" s="118">
        <f>SUM(G50)</f>
        <v>10979</v>
      </c>
      <c r="H49" s="118">
        <f>SUM(H50)</f>
        <v>10979</v>
      </c>
      <c r="I49" s="118">
        <f>SUM(I50)</f>
        <v>10979</v>
      </c>
    </row>
    <row r="50" spans="1:9" ht="38.25">
      <c r="A50" s="38" t="s">
        <v>148</v>
      </c>
      <c r="B50" s="42" t="s">
        <v>252</v>
      </c>
      <c r="C50" s="68" t="s">
        <v>121</v>
      </c>
      <c r="D50" s="38" t="s">
        <v>49</v>
      </c>
      <c r="E50" s="38"/>
      <c r="F50" s="38"/>
      <c r="G50" s="60">
        <f>SUM(G51)</f>
        <v>10979</v>
      </c>
      <c r="H50" s="60">
        <f>H51</f>
        <v>10979</v>
      </c>
      <c r="I50" s="60">
        <f>SUM(I51)</f>
        <v>10979</v>
      </c>
    </row>
    <row r="51" spans="1:9" ht="51">
      <c r="A51" s="38" t="s">
        <v>48</v>
      </c>
      <c r="B51" s="42" t="s">
        <v>195</v>
      </c>
      <c r="C51" s="68" t="s">
        <v>121</v>
      </c>
      <c r="D51" s="38" t="s">
        <v>49</v>
      </c>
      <c r="E51" s="38" t="s">
        <v>217</v>
      </c>
      <c r="F51" s="38"/>
      <c r="G51" s="60">
        <f>SUM(G52)</f>
        <v>10979</v>
      </c>
      <c r="H51" s="60">
        <f>H52</f>
        <v>10979</v>
      </c>
      <c r="I51" s="60">
        <f>I52</f>
        <v>10979</v>
      </c>
    </row>
    <row r="52" spans="1:9" ht="38.25">
      <c r="A52" s="38" t="s">
        <v>149</v>
      </c>
      <c r="B52" s="41" t="s">
        <v>24</v>
      </c>
      <c r="C52" s="68" t="s">
        <v>121</v>
      </c>
      <c r="D52" s="38" t="s">
        <v>25</v>
      </c>
      <c r="E52" s="38" t="s">
        <v>218</v>
      </c>
      <c r="F52" s="38"/>
      <c r="G52" s="60">
        <f>SUM(G54)</f>
        <v>10979</v>
      </c>
      <c r="H52" s="60">
        <v>10979</v>
      </c>
      <c r="I52" s="60">
        <v>10979</v>
      </c>
    </row>
    <row r="53" spans="1:9" ht="25.5">
      <c r="A53" s="38" t="s">
        <v>55</v>
      </c>
      <c r="B53" s="41" t="s">
        <v>71</v>
      </c>
      <c r="C53" s="68" t="s">
        <v>121</v>
      </c>
      <c r="D53" s="38" t="s">
        <v>25</v>
      </c>
      <c r="E53" s="38" t="s">
        <v>218</v>
      </c>
      <c r="F53" s="38" t="s">
        <v>72</v>
      </c>
      <c r="G53" s="60">
        <v>10979</v>
      </c>
      <c r="H53" s="60">
        <v>10979</v>
      </c>
      <c r="I53" s="60">
        <v>10979</v>
      </c>
    </row>
    <row r="54" spans="1:9" ht="38.25">
      <c r="A54" s="38" t="s">
        <v>56</v>
      </c>
      <c r="B54" s="41" t="s">
        <v>73</v>
      </c>
      <c r="C54" s="68" t="s">
        <v>121</v>
      </c>
      <c r="D54" s="38" t="s">
        <v>25</v>
      </c>
      <c r="E54" s="38" t="s">
        <v>218</v>
      </c>
      <c r="F54" s="38" t="s">
        <v>74</v>
      </c>
      <c r="G54" s="60">
        <v>10979</v>
      </c>
      <c r="H54" s="60">
        <v>10979</v>
      </c>
      <c r="I54" s="60">
        <v>10979</v>
      </c>
    </row>
    <row r="55" spans="1:9" ht="15.75">
      <c r="A55" s="38" t="s">
        <v>150</v>
      </c>
      <c r="B55" s="115" t="s">
        <v>84</v>
      </c>
      <c r="C55" s="116" t="s">
        <v>121</v>
      </c>
      <c r="D55" s="117" t="s">
        <v>85</v>
      </c>
      <c r="E55" s="117"/>
      <c r="F55" s="117"/>
      <c r="G55" s="118">
        <f>SUM(G56)</f>
        <v>214600</v>
      </c>
      <c r="H55" s="118">
        <f>SUM(H57)</f>
        <v>214600</v>
      </c>
      <c r="I55" s="118">
        <f>SUM(I56)</f>
        <v>214600</v>
      </c>
    </row>
    <row r="56" spans="1:9" ht="15.75">
      <c r="A56" s="38" t="s">
        <v>151</v>
      </c>
      <c r="B56" s="41" t="s">
        <v>17</v>
      </c>
      <c r="C56" s="68" t="s">
        <v>121</v>
      </c>
      <c r="D56" s="38" t="s">
        <v>10</v>
      </c>
      <c r="E56" s="38"/>
      <c r="F56" s="38"/>
      <c r="G56" s="60">
        <f>SUM(G57)</f>
        <v>214600</v>
      </c>
      <c r="H56" s="60">
        <f>SUM(H57)</f>
        <v>214600</v>
      </c>
      <c r="I56" s="60">
        <f>SUM(I57)</f>
        <v>214600</v>
      </c>
    </row>
    <row r="57" spans="1:9" ht="38.25">
      <c r="A57" s="38" t="s">
        <v>152</v>
      </c>
      <c r="B57" s="42" t="s">
        <v>251</v>
      </c>
      <c r="C57" s="68" t="s">
        <v>121</v>
      </c>
      <c r="D57" s="38" t="s">
        <v>10</v>
      </c>
      <c r="E57" s="38" t="s">
        <v>222</v>
      </c>
      <c r="F57" s="38"/>
      <c r="G57" s="60">
        <f>SUM(G58)</f>
        <v>214600</v>
      </c>
      <c r="H57" s="60">
        <f>SUM(H58)</f>
        <v>214600</v>
      </c>
      <c r="I57" s="60">
        <f>SUM(I58)</f>
        <v>214600</v>
      </c>
    </row>
    <row r="58" spans="1:9" ht="38.25">
      <c r="A58" s="38" t="s">
        <v>57</v>
      </c>
      <c r="B58" s="41" t="s">
        <v>16</v>
      </c>
      <c r="C58" s="68" t="s">
        <v>121</v>
      </c>
      <c r="D58" s="38" t="s">
        <v>10</v>
      </c>
      <c r="E58" s="38" t="s">
        <v>213</v>
      </c>
      <c r="F58" s="38"/>
      <c r="G58" s="60">
        <f>SUM(G59)</f>
        <v>214600</v>
      </c>
      <c r="H58" s="60">
        <f>SUM(H59)</f>
        <v>214600</v>
      </c>
      <c r="I58" s="60">
        <f>SUM(I59)</f>
        <v>214600</v>
      </c>
    </row>
    <row r="59" spans="1:9" ht="38.25">
      <c r="A59" s="38" t="s">
        <v>153</v>
      </c>
      <c r="B59" s="41" t="s">
        <v>253</v>
      </c>
      <c r="C59" s="68" t="s">
        <v>121</v>
      </c>
      <c r="D59" s="38" t="s">
        <v>10</v>
      </c>
      <c r="E59" s="38" t="s">
        <v>214</v>
      </c>
      <c r="F59" s="38"/>
      <c r="G59" s="60">
        <v>214600</v>
      </c>
      <c r="H59" s="60">
        <v>214600</v>
      </c>
      <c r="I59" s="60">
        <v>214600</v>
      </c>
    </row>
    <row r="60" spans="1:9" ht="25.5">
      <c r="A60" s="38" t="s">
        <v>154</v>
      </c>
      <c r="B60" s="41" t="s">
        <v>71</v>
      </c>
      <c r="C60" s="68" t="s">
        <v>121</v>
      </c>
      <c r="D60" s="38" t="s">
        <v>10</v>
      </c>
      <c r="E60" s="38" t="s">
        <v>214</v>
      </c>
      <c r="F60" s="38" t="s">
        <v>72</v>
      </c>
      <c r="G60" s="60">
        <v>214600</v>
      </c>
      <c r="H60" s="60">
        <v>214600</v>
      </c>
      <c r="I60" s="60">
        <v>214600</v>
      </c>
    </row>
    <row r="61" spans="1:9" ht="31.5" customHeight="1">
      <c r="A61" s="38" t="s">
        <v>155</v>
      </c>
      <c r="B61" s="41" t="s">
        <v>73</v>
      </c>
      <c r="C61" s="68" t="s">
        <v>121</v>
      </c>
      <c r="D61" s="38" t="s">
        <v>10</v>
      </c>
      <c r="E61" s="38" t="s">
        <v>214</v>
      </c>
      <c r="F61" s="38" t="s">
        <v>74</v>
      </c>
      <c r="G61" s="60">
        <v>214600</v>
      </c>
      <c r="H61" s="60">
        <v>214600</v>
      </c>
      <c r="I61" s="60">
        <v>214600</v>
      </c>
    </row>
    <row r="62" spans="1:9" ht="15.75">
      <c r="A62" s="38" t="s">
        <v>156</v>
      </c>
      <c r="B62" s="115" t="s">
        <v>105</v>
      </c>
      <c r="C62" s="116" t="s">
        <v>121</v>
      </c>
      <c r="D62" s="117" t="s">
        <v>106</v>
      </c>
      <c r="E62" s="117"/>
      <c r="F62" s="117"/>
      <c r="G62" s="118">
        <f>SUM(G63+G69+G77)</f>
        <v>2592680</v>
      </c>
      <c r="H62" s="118">
        <f>SUM(H63+H69+H77)</f>
        <v>1455535</v>
      </c>
      <c r="I62" s="118">
        <f>SUM(I63+I69+I77)</f>
        <v>1258168</v>
      </c>
    </row>
    <row r="63" spans="1:9" ht="15.75">
      <c r="A63" s="38" t="s">
        <v>157</v>
      </c>
      <c r="B63" s="125" t="s">
        <v>119</v>
      </c>
      <c r="C63" s="68" t="s">
        <v>121</v>
      </c>
      <c r="D63" s="38" t="s">
        <v>120</v>
      </c>
      <c r="E63" s="38" t="s">
        <v>122</v>
      </c>
      <c r="F63" s="38" t="s">
        <v>122</v>
      </c>
      <c r="G63" s="126">
        <f>SUM(G68)</f>
        <v>7800</v>
      </c>
      <c r="H63" s="126">
        <f>SUM(H67)</f>
        <v>7800</v>
      </c>
      <c r="I63" s="126">
        <f>SUM(I67)</f>
        <v>7800</v>
      </c>
    </row>
    <row r="64" spans="1:9" ht="38.25">
      <c r="A64" s="38" t="s">
        <v>235</v>
      </c>
      <c r="B64" s="42" t="s">
        <v>251</v>
      </c>
      <c r="C64" s="68" t="s">
        <v>121</v>
      </c>
      <c r="D64" s="38" t="s">
        <v>120</v>
      </c>
      <c r="E64" s="38" t="s">
        <v>222</v>
      </c>
      <c r="F64" s="38"/>
      <c r="G64" s="60">
        <v>7800</v>
      </c>
      <c r="H64" s="60">
        <v>7800</v>
      </c>
      <c r="I64" s="60">
        <v>7800</v>
      </c>
    </row>
    <row r="65" spans="1:9" ht="38.25">
      <c r="A65" s="38" t="s">
        <v>158</v>
      </c>
      <c r="B65" s="41" t="s">
        <v>11</v>
      </c>
      <c r="C65" s="68" t="s">
        <v>121</v>
      </c>
      <c r="D65" s="38" t="s">
        <v>120</v>
      </c>
      <c r="E65" s="38" t="s">
        <v>219</v>
      </c>
      <c r="F65" s="38"/>
      <c r="G65" s="60">
        <v>7800</v>
      </c>
      <c r="H65" s="60">
        <v>7800</v>
      </c>
      <c r="I65" s="60">
        <v>7800</v>
      </c>
    </row>
    <row r="66" spans="1:9" ht="15.75">
      <c r="A66" s="38" t="s">
        <v>159</v>
      </c>
      <c r="B66" s="85" t="s">
        <v>126</v>
      </c>
      <c r="C66" s="68" t="s">
        <v>121</v>
      </c>
      <c r="D66" s="38" t="s">
        <v>120</v>
      </c>
      <c r="E66" s="38" t="s">
        <v>220</v>
      </c>
      <c r="F66" s="38"/>
      <c r="G66" s="60">
        <v>7800</v>
      </c>
      <c r="H66" s="60">
        <v>7800</v>
      </c>
      <c r="I66" s="60">
        <v>7800</v>
      </c>
    </row>
    <row r="67" spans="1:9" ht="25.5">
      <c r="A67" s="38" t="s">
        <v>160</v>
      </c>
      <c r="B67" s="41" t="s">
        <v>71</v>
      </c>
      <c r="C67" s="68" t="s">
        <v>121</v>
      </c>
      <c r="D67" s="38" t="s">
        <v>120</v>
      </c>
      <c r="E67" s="38" t="s">
        <v>220</v>
      </c>
      <c r="F67" s="38" t="s">
        <v>72</v>
      </c>
      <c r="G67" s="60">
        <f>SUM(G63)</f>
        <v>7800</v>
      </c>
      <c r="H67" s="60">
        <f>SUM(H68)</f>
        <v>7800</v>
      </c>
      <c r="I67" s="60">
        <v>7800</v>
      </c>
    </row>
    <row r="68" spans="1:9" ht="32.25" customHeight="1">
      <c r="A68" s="38" t="s">
        <v>161</v>
      </c>
      <c r="B68" s="41" t="s">
        <v>73</v>
      </c>
      <c r="C68" s="68" t="s">
        <v>121</v>
      </c>
      <c r="D68" s="38" t="s">
        <v>120</v>
      </c>
      <c r="E68" s="38" t="s">
        <v>220</v>
      </c>
      <c r="F68" s="38" t="s">
        <v>74</v>
      </c>
      <c r="G68" s="60">
        <v>7800</v>
      </c>
      <c r="H68" s="60">
        <v>7800</v>
      </c>
      <c r="I68" s="60">
        <v>7800</v>
      </c>
    </row>
    <row r="69" spans="1:9" ht="15.75">
      <c r="A69" s="38" t="s">
        <v>162</v>
      </c>
      <c r="B69" s="125" t="s">
        <v>36</v>
      </c>
      <c r="C69" s="89" t="s">
        <v>121</v>
      </c>
      <c r="D69" s="127" t="s">
        <v>107</v>
      </c>
      <c r="E69" s="127"/>
      <c r="F69" s="127"/>
      <c r="G69" s="126">
        <v>50664</v>
      </c>
      <c r="H69" s="126">
        <v>50664</v>
      </c>
      <c r="I69" s="126">
        <v>50664</v>
      </c>
    </row>
    <row r="70" spans="1:9" ht="38.25">
      <c r="A70" s="38" t="s">
        <v>163</v>
      </c>
      <c r="B70" s="41" t="s">
        <v>268</v>
      </c>
      <c r="C70" s="68" t="s">
        <v>121</v>
      </c>
      <c r="D70" s="38" t="s">
        <v>107</v>
      </c>
      <c r="E70" s="38" t="s">
        <v>222</v>
      </c>
      <c r="F70" s="38"/>
      <c r="G70" s="60">
        <v>50664</v>
      </c>
      <c r="H70" s="60">
        <v>50664</v>
      </c>
      <c r="I70" s="60">
        <v>50664</v>
      </c>
    </row>
    <row r="71" spans="1:9" s="27" customFormat="1" ht="38.25">
      <c r="A71" s="38" t="s">
        <v>164</v>
      </c>
      <c r="B71" s="41" t="s">
        <v>11</v>
      </c>
      <c r="C71" s="68" t="s">
        <v>121</v>
      </c>
      <c r="D71" s="38" t="s">
        <v>107</v>
      </c>
      <c r="E71" s="38" t="s">
        <v>219</v>
      </c>
      <c r="F71" s="67"/>
      <c r="G71" s="60">
        <v>50664</v>
      </c>
      <c r="H71" s="60">
        <v>50664</v>
      </c>
      <c r="I71" s="60">
        <v>50664</v>
      </c>
    </row>
    <row r="72" spans="1:9" ht="15.75">
      <c r="A72" s="38" t="s">
        <v>165</v>
      </c>
      <c r="B72" s="41" t="s">
        <v>3</v>
      </c>
      <c r="C72" s="68" t="s">
        <v>121</v>
      </c>
      <c r="D72" s="38" t="s">
        <v>107</v>
      </c>
      <c r="E72" s="38" t="s">
        <v>221</v>
      </c>
      <c r="F72" s="38"/>
      <c r="G72" s="60">
        <f>SUM(G74:G75)</f>
        <v>50664</v>
      </c>
      <c r="H72" s="60">
        <f>SUM(H74:H75)</f>
        <v>50664</v>
      </c>
      <c r="I72" s="60">
        <f>SUM(I74:I75)</f>
        <v>50664</v>
      </c>
    </row>
    <row r="73" spans="1:9" ht="25.5">
      <c r="A73" s="38" t="s">
        <v>234</v>
      </c>
      <c r="B73" s="41" t="s">
        <v>71</v>
      </c>
      <c r="C73" s="68" t="s">
        <v>121</v>
      </c>
      <c r="D73" s="38" t="s">
        <v>107</v>
      </c>
      <c r="E73" s="38" t="s">
        <v>221</v>
      </c>
      <c r="F73" s="38" t="s">
        <v>72</v>
      </c>
      <c r="G73" s="60">
        <v>47664</v>
      </c>
      <c r="H73" s="60">
        <v>47664</v>
      </c>
      <c r="I73" s="60">
        <v>47664</v>
      </c>
    </row>
    <row r="74" spans="1:9" ht="38.25">
      <c r="A74" s="38" t="s">
        <v>166</v>
      </c>
      <c r="B74" s="41" t="s">
        <v>73</v>
      </c>
      <c r="C74" s="68" t="s">
        <v>121</v>
      </c>
      <c r="D74" s="38" t="s">
        <v>107</v>
      </c>
      <c r="E74" s="38" t="s">
        <v>221</v>
      </c>
      <c r="F74" s="38" t="s">
        <v>74</v>
      </c>
      <c r="G74" s="60">
        <v>47664</v>
      </c>
      <c r="H74" s="60">
        <v>47664</v>
      </c>
      <c r="I74" s="60">
        <v>47664</v>
      </c>
    </row>
    <row r="75" spans="1:9" ht="15.75">
      <c r="A75" s="38" t="s">
        <v>167</v>
      </c>
      <c r="B75" s="86" t="s">
        <v>75</v>
      </c>
      <c r="C75" s="68" t="s">
        <v>121</v>
      </c>
      <c r="D75" s="38" t="s">
        <v>107</v>
      </c>
      <c r="E75" s="38" t="s">
        <v>221</v>
      </c>
      <c r="F75" s="38" t="s">
        <v>76</v>
      </c>
      <c r="G75" s="60">
        <v>3000</v>
      </c>
      <c r="H75" s="60">
        <v>3000</v>
      </c>
      <c r="I75" s="60">
        <v>3000</v>
      </c>
    </row>
    <row r="76" spans="1:9" ht="15.75">
      <c r="A76" s="38" t="s">
        <v>168</v>
      </c>
      <c r="B76" s="86" t="s">
        <v>237</v>
      </c>
      <c r="C76" s="68" t="s">
        <v>121</v>
      </c>
      <c r="D76" s="38" t="s">
        <v>107</v>
      </c>
      <c r="E76" s="38" t="s">
        <v>221</v>
      </c>
      <c r="F76" s="38" t="s">
        <v>236</v>
      </c>
      <c r="G76" s="60">
        <v>3000</v>
      </c>
      <c r="H76" s="60">
        <v>3000</v>
      </c>
      <c r="I76" s="60">
        <v>3000</v>
      </c>
    </row>
    <row r="77" spans="1:9" ht="15.75">
      <c r="A77" s="38" t="s">
        <v>169</v>
      </c>
      <c r="B77" s="125" t="s">
        <v>15</v>
      </c>
      <c r="C77" s="89" t="s">
        <v>121</v>
      </c>
      <c r="D77" s="127" t="s">
        <v>14</v>
      </c>
      <c r="E77" s="127"/>
      <c r="F77" s="127"/>
      <c r="G77" s="126">
        <f>SUM(G79)</f>
        <v>2534216</v>
      </c>
      <c r="H77" s="126">
        <f>SUM(H79)</f>
        <v>1397071</v>
      </c>
      <c r="I77" s="126">
        <f>SUM(I79)</f>
        <v>1199704</v>
      </c>
    </row>
    <row r="78" spans="1:9" ht="38.25">
      <c r="A78" s="38" t="s">
        <v>170</v>
      </c>
      <c r="B78" s="42" t="s">
        <v>269</v>
      </c>
      <c r="C78" s="68" t="s">
        <v>121</v>
      </c>
      <c r="D78" s="38" t="s">
        <v>14</v>
      </c>
      <c r="E78" s="38" t="s">
        <v>222</v>
      </c>
      <c r="F78" s="38"/>
      <c r="G78" s="60">
        <f>SUM(G79)</f>
        <v>2534216</v>
      </c>
      <c r="H78" s="60">
        <f>SUM(H79)</f>
        <v>1397071</v>
      </c>
      <c r="I78" s="60">
        <f>SUM(I79)</f>
        <v>1199704</v>
      </c>
    </row>
    <row r="79" spans="1:9" ht="39">
      <c r="A79" s="38" t="s">
        <v>171</v>
      </c>
      <c r="B79" s="134" t="s">
        <v>18</v>
      </c>
      <c r="C79" s="68" t="s">
        <v>121</v>
      </c>
      <c r="D79" s="38" t="s">
        <v>14</v>
      </c>
      <c r="E79" s="38" t="s">
        <v>208</v>
      </c>
      <c r="F79" s="38"/>
      <c r="G79" s="60">
        <f>SUM(G80+G83+G86)</f>
        <v>2534216</v>
      </c>
      <c r="H79" s="60">
        <f>SUM(H80+H83+H86)</f>
        <v>1397071</v>
      </c>
      <c r="I79" s="60">
        <f>SUM(I80+I83+I86)</f>
        <v>1199704</v>
      </c>
    </row>
    <row r="80" spans="1:9" ht="15.75">
      <c r="A80" s="38" t="s">
        <v>172</v>
      </c>
      <c r="B80" s="41" t="s">
        <v>123</v>
      </c>
      <c r="C80" s="68" t="s">
        <v>121</v>
      </c>
      <c r="D80" s="38" t="s">
        <v>14</v>
      </c>
      <c r="E80" s="38" t="s">
        <v>210</v>
      </c>
      <c r="F80" s="38"/>
      <c r="G80" s="60">
        <v>2519016</v>
      </c>
      <c r="H80" s="133">
        <v>1381871</v>
      </c>
      <c r="I80" s="133">
        <v>1184504</v>
      </c>
    </row>
    <row r="81" spans="1:9" ht="25.5">
      <c r="A81" s="38" t="s">
        <v>173</v>
      </c>
      <c r="B81" s="41" t="s">
        <v>71</v>
      </c>
      <c r="C81" s="68" t="s">
        <v>121</v>
      </c>
      <c r="D81" s="38" t="s">
        <v>14</v>
      </c>
      <c r="E81" s="38" t="s">
        <v>210</v>
      </c>
      <c r="F81" s="38" t="s">
        <v>72</v>
      </c>
      <c r="G81" s="133">
        <v>2519016</v>
      </c>
      <c r="H81" s="133">
        <v>1381871</v>
      </c>
      <c r="I81" s="133">
        <v>1184504</v>
      </c>
    </row>
    <row r="82" spans="1:9" ht="38.25">
      <c r="A82" s="38" t="s">
        <v>174</v>
      </c>
      <c r="B82" s="41" t="s">
        <v>73</v>
      </c>
      <c r="C82" s="38" t="s">
        <v>121</v>
      </c>
      <c r="D82" s="38" t="s">
        <v>14</v>
      </c>
      <c r="E82" s="38" t="s">
        <v>210</v>
      </c>
      <c r="F82" s="38" t="s">
        <v>74</v>
      </c>
      <c r="G82" s="133">
        <v>2519016</v>
      </c>
      <c r="H82" s="133">
        <v>1381871</v>
      </c>
      <c r="I82" s="133">
        <v>1184504</v>
      </c>
    </row>
    <row r="83" spans="1:9" ht="27" customHeight="1">
      <c r="A83" s="38" t="s">
        <v>175</v>
      </c>
      <c r="B83" s="41" t="s">
        <v>124</v>
      </c>
      <c r="C83" s="38" t="s">
        <v>121</v>
      </c>
      <c r="D83" s="38" t="s">
        <v>14</v>
      </c>
      <c r="E83" s="38" t="s">
        <v>211</v>
      </c>
      <c r="F83" s="38"/>
      <c r="G83" s="133">
        <v>10200</v>
      </c>
      <c r="H83" s="133">
        <v>10200</v>
      </c>
      <c r="I83" s="133">
        <v>10200</v>
      </c>
    </row>
    <row r="84" spans="1:9" ht="25.5">
      <c r="A84" s="38" t="s">
        <v>176</v>
      </c>
      <c r="B84" s="41" t="s">
        <v>71</v>
      </c>
      <c r="C84" s="38" t="s">
        <v>121</v>
      </c>
      <c r="D84" s="38" t="s">
        <v>14</v>
      </c>
      <c r="E84" s="38" t="s">
        <v>211</v>
      </c>
      <c r="F84" s="38" t="s">
        <v>72</v>
      </c>
      <c r="G84" s="133">
        <v>10200</v>
      </c>
      <c r="H84" s="133">
        <v>10200</v>
      </c>
      <c r="I84" s="133">
        <v>10200</v>
      </c>
    </row>
    <row r="85" spans="1:9" ht="38.25">
      <c r="A85" s="38" t="s">
        <v>177</v>
      </c>
      <c r="B85" s="41" t="s">
        <v>73</v>
      </c>
      <c r="C85" s="38" t="s">
        <v>121</v>
      </c>
      <c r="D85" s="38" t="s">
        <v>14</v>
      </c>
      <c r="E85" s="38" t="s">
        <v>211</v>
      </c>
      <c r="F85" s="38" t="s">
        <v>74</v>
      </c>
      <c r="G85" s="133">
        <v>10200</v>
      </c>
      <c r="H85" s="133">
        <v>10200</v>
      </c>
      <c r="I85" s="133">
        <v>10200</v>
      </c>
    </row>
    <row r="86" spans="1:9" ht="30">
      <c r="A86" s="38" t="s">
        <v>178</v>
      </c>
      <c r="B86" s="86" t="s">
        <v>125</v>
      </c>
      <c r="C86" s="38" t="s">
        <v>121</v>
      </c>
      <c r="D86" s="38" t="s">
        <v>14</v>
      </c>
      <c r="E86" s="38" t="s">
        <v>212</v>
      </c>
      <c r="F86" s="38"/>
      <c r="G86" s="133">
        <v>5000</v>
      </c>
      <c r="H86" s="133">
        <v>5000</v>
      </c>
      <c r="I86" s="133">
        <v>5000</v>
      </c>
    </row>
    <row r="87" spans="1:9" ht="25.5">
      <c r="A87" s="38" t="s">
        <v>179</v>
      </c>
      <c r="B87" s="41" t="s">
        <v>71</v>
      </c>
      <c r="C87" s="38" t="s">
        <v>121</v>
      </c>
      <c r="D87" s="38" t="s">
        <v>14</v>
      </c>
      <c r="E87" s="38" t="s">
        <v>212</v>
      </c>
      <c r="F87" s="38" t="s">
        <v>72</v>
      </c>
      <c r="G87" s="133">
        <v>5000</v>
      </c>
      <c r="H87" s="133">
        <v>5000</v>
      </c>
      <c r="I87" s="133">
        <v>5000</v>
      </c>
    </row>
    <row r="88" spans="1:9" ht="38.25">
      <c r="A88" s="38" t="s">
        <v>180</v>
      </c>
      <c r="B88" s="41" t="s">
        <v>73</v>
      </c>
      <c r="C88" s="38" t="s">
        <v>121</v>
      </c>
      <c r="D88" s="38" t="s">
        <v>14</v>
      </c>
      <c r="E88" s="38" t="s">
        <v>212</v>
      </c>
      <c r="F88" s="38" t="s">
        <v>74</v>
      </c>
      <c r="G88" s="133">
        <v>5000</v>
      </c>
      <c r="H88" s="133">
        <v>5000</v>
      </c>
      <c r="I88" s="133">
        <v>5000</v>
      </c>
    </row>
    <row r="89" spans="1:9" ht="15.75">
      <c r="A89" s="38" t="s">
        <v>181</v>
      </c>
      <c r="B89" s="115" t="s">
        <v>27</v>
      </c>
      <c r="C89" s="116" t="s">
        <v>121</v>
      </c>
      <c r="D89" s="117" t="s">
        <v>81</v>
      </c>
      <c r="E89" s="117"/>
      <c r="F89" s="117"/>
      <c r="G89" s="118">
        <f>SUM(G90)</f>
        <v>1209413</v>
      </c>
      <c r="H89" s="118">
        <f>SUM(H90)</f>
        <v>1209413</v>
      </c>
      <c r="I89" s="118">
        <f>SUM(I90)</f>
        <v>1209413</v>
      </c>
    </row>
    <row r="90" spans="1:9" ht="15.75">
      <c r="A90" s="38" t="s">
        <v>182</v>
      </c>
      <c r="B90" s="41" t="s">
        <v>37</v>
      </c>
      <c r="C90" s="68" t="s">
        <v>121</v>
      </c>
      <c r="D90" s="38" t="s">
        <v>82</v>
      </c>
      <c r="E90" s="38"/>
      <c r="F90" s="38"/>
      <c r="G90" s="60">
        <v>1209413</v>
      </c>
      <c r="H90" s="60">
        <v>1209413</v>
      </c>
      <c r="I90" s="60">
        <v>1209413</v>
      </c>
    </row>
    <row r="91" spans="1:9" ht="25.5">
      <c r="A91" s="38" t="s">
        <v>183</v>
      </c>
      <c r="B91" s="41" t="s">
        <v>254</v>
      </c>
      <c r="C91" s="68" t="s">
        <v>121</v>
      </c>
      <c r="D91" s="38" t="s">
        <v>82</v>
      </c>
      <c r="E91" s="38" t="s">
        <v>223</v>
      </c>
      <c r="F91" s="38"/>
      <c r="G91" s="60">
        <v>1209413</v>
      </c>
      <c r="H91" s="60">
        <v>1209413</v>
      </c>
      <c r="I91" s="60">
        <v>1209413</v>
      </c>
    </row>
    <row r="92" spans="1:9" ht="25.5">
      <c r="A92" s="38" t="s">
        <v>184</v>
      </c>
      <c r="B92" s="41" t="s">
        <v>12</v>
      </c>
      <c r="C92" s="68" t="s">
        <v>121</v>
      </c>
      <c r="D92" s="38" t="s">
        <v>82</v>
      </c>
      <c r="E92" s="38" t="s">
        <v>224</v>
      </c>
      <c r="F92" s="38"/>
      <c r="G92" s="60">
        <v>1209413</v>
      </c>
      <c r="H92" s="60">
        <v>1209413</v>
      </c>
      <c r="I92" s="60">
        <v>1209413</v>
      </c>
    </row>
    <row r="93" spans="1:9" ht="25.5">
      <c r="A93" s="38" t="s">
        <v>185</v>
      </c>
      <c r="B93" s="41" t="s">
        <v>23</v>
      </c>
      <c r="C93" s="68" t="s">
        <v>121</v>
      </c>
      <c r="D93" s="38" t="s">
        <v>82</v>
      </c>
      <c r="E93" s="38" t="s">
        <v>225</v>
      </c>
      <c r="F93" s="38"/>
      <c r="G93" s="60">
        <v>1209413</v>
      </c>
      <c r="H93" s="60">
        <v>1209413</v>
      </c>
      <c r="I93" s="60">
        <v>1209413</v>
      </c>
    </row>
    <row r="94" spans="1:9" ht="38.25">
      <c r="A94" s="38" t="s">
        <v>186</v>
      </c>
      <c r="B94" s="41" t="s">
        <v>112</v>
      </c>
      <c r="C94" s="68" t="s">
        <v>121</v>
      </c>
      <c r="D94" s="38" t="s">
        <v>82</v>
      </c>
      <c r="E94" s="38" t="s">
        <v>225</v>
      </c>
      <c r="F94" s="38" t="s">
        <v>113</v>
      </c>
      <c r="G94" s="60">
        <v>1209413</v>
      </c>
      <c r="H94" s="60">
        <v>1209413</v>
      </c>
      <c r="I94" s="60">
        <v>1209413</v>
      </c>
    </row>
    <row r="95" spans="1:9" ht="15.75">
      <c r="A95" s="38" t="s">
        <v>187</v>
      </c>
      <c r="B95" s="41" t="s">
        <v>77</v>
      </c>
      <c r="C95" s="68" t="s">
        <v>121</v>
      </c>
      <c r="D95" s="38" t="s">
        <v>82</v>
      </c>
      <c r="E95" s="38" t="s">
        <v>225</v>
      </c>
      <c r="F95" s="38" t="s">
        <v>233</v>
      </c>
      <c r="G95" s="60">
        <v>1209413</v>
      </c>
      <c r="H95" s="60">
        <v>1209413</v>
      </c>
      <c r="I95" s="60">
        <v>1209413</v>
      </c>
    </row>
    <row r="96" spans="1:9" ht="15.75">
      <c r="A96" s="38" t="s">
        <v>188</v>
      </c>
      <c r="B96" s="115" t="s">
        <v>79</v>
      </c>
      <c r="C96" s="116" t="s">
        <v>121</v>
      </c>
      <c r="D96" s="117" t="s">
        <v>39</v>
      </c>
      <c r="E96" s="117"/>
      <c r="F96" s="117"/>
      <c r="G96" s="118">
        <f>G97</f>
        <v>24544</v>
      </c>
      <c r="H96" s="118">
        <f>H97</f>
        <v>24544</v>
      </c>
      <c r="I96" s="118">
        <f>I97</f>
        <v>24544</v>
      </c>
    </row>
    <row r="97" spans="1:9" ht="30">
      <c r="A97" s="38" t="s">
        <v>189</v>
      </c>
      <c r="B97" s="83" t="s">
        <v>114</v>
      </c>
      <c r="C97" s="68" t="s">
        <v>121</v>
      </c>
      <c r="D97" s="38" t="s">
        <v>44</v>
      </c>
      <c r="E97" s="38"/>
      <c r="F97" s="38"/>
      <c r="G97" s="60">
        <f>SUM(G102)</f>
        <v>24544</v>
      </c>
      <c r="H97" s="60">
        <f>SUM(H102)</f>
        <v>24544</v>
      </c>
      <c r="I97" s="60">
        <f>SUM(I102)</f>
        <v>24544</v>
      </c>
    </row>
    <row r="98" spans="1:9" ht="38.25">
      <c r="A98" s="38" t="s">
        <v>190</v>
      </c>
      <c r="B98" s="41" t="s">
        <v>255</v>
      </c>
      <c r="C98" s="68" t="s">
        <v>121</v>
      </c>
      <c r="D98" s="38" t="s">
        <v>44</v>
      </c>
      <c r="E98" s="38" t="s">
        <v>222</v>
      </c>
      <c r="F98" s="38"/>
      <c r="G98" s="60">
        <f aca="true" t="shared" si="6" ref="G98:I100">SUM(G99)</f>
        <v>24544</v>
      </c>
      <c r="H98" s="60">
        <f t="shared" si="6"/>
        <v>24544</v>
      </c>
      <c r="I98" s="60">
        <f t="shared" si="6"/>
        <v>24544</v>
      </c>
    </row>
    <row r="99" spans="1:9" ht="25.5">
      <c r="A99" s="38" t="s">
        <v>191</v>
      </c>
      <c r="B99" s="41" t="s">
        <v>256</v>
      </c>
      <c r="C99" s="68" t="s">
        <v>121</v>
      </c>
      <c r="D99" s="38" t="s">
        <v>44</v>
      </c>
      <c r="E99" s="38" t="s">
        <v>215</v>
      </c>
      <c r="F99" s="38"/>
      <c r="G99" s="60">
        <f t="shared" si="6"/>
        <v>24544</v>
      </c>
      <c r="H99" s="60">
        <f t="shared" si="6"/>
        <v>24544</v>
      </c>
      <c r="I99" s="60">
        <f t="shared" si="6"/>
        <v>24544</v>
      </c>
    </row>
    <row r="100" spans="1:9" ht="25.5">
      <c r="A100" s="38" t="s">
        <v>196</v>
      </c>
      <c r="B100" s="41" t="s">
        <v>4</v>
      </c>
      <c r="C100" s="68" t="s">
        <v>121</v>
      </c>
      <c r="D100" s="38" t="s">
        <v>44</v>
      </c>
      <c r="E100" s="38" t="s">
        <v>216</v>
      </c>
      <c r="F100" s="38"/>
      <c r="G100" s="60">
        <f t="shared" si="6"/>
        <v>24544</v>
      </c>
      <c r="H100" s="60">
        <f t="shared" si="6"/>
        <v>24544</v>
      </c>
      <c r="I100" s="60">
        <f t="shared" si="6"/>
        <v>24544</v>
      </c>
    </row>
    <row r="101" spans="1:9" ht="15.75">
      <c r="A101" s="38" t="s">
        <v>197</v>
      </c>
      <c r="B101" s="41" t="s">
        <v>7</v>
      </c>
      <c r="C101" s="68" t="s">
        <v>121</v>
      </c>
      <c r="D101" s="38" t="s">
        <v>44</v>
      </c>
      <c r="E101" s="38" t="s">
        <v>216</v>
      </c>
      <c r="F101" s="38" t="s">
        <v>8</v>
      </c>
      <c r="G101" s="60">
        <v>24544</v>
      </c>
      <c r="H101" s="60">
        <v>24544</v>
      </c>
      <c r="I101" s="60">
        <v>24544</v>
      </c>
    </row>
    <row r="102" spans="1:9" ht="15.75">
      <c r="A102" s="38" t="s">
        <v>198</v>
      </c>
      <c r="B102" s="41" t="s">
        <v>21</v>
      </c>
      <c r="C102" s="68" t="s">
        <v>121</v>
      </c>
      <c r="D102" s="38" t="s">
        <v>44</v>
      </c>
      <c r="E102" s="38" t="s">
        <v>216</v>
      </c>
      <c r="F102" s="38" t="s">
        <v>20</v>
      </c>
      <c r="G102" s="60">
        <v>24544</v>
      </c>
      <c r="H102" s="60">
        <v>24544</v>
      </c>
      <c r="I102" s="60">
        <v>24544</v>
      </c>
    </row>
    <row r="103" spans="1:9" ht="27" customHeight="1">
      <c r="A103" s="38" t="s">
        <v>199</v>
      </c>
      <c r="B103" s="71" t="s">
        <v>1</v>
      </c>
      <c r="C103" s="68"/>
      <c r="D103" s="68"/>
      <c r="E103" s="68"/>
      <c r="F103" s="68"/>
      <c r="G103" s="107">
        <v>0</v>
      </c>
      <c r="H103" s="107">
        <v>150000</v>
      </c>
      <c r="I103" s="107">
        <v>295000</v>
      </c>
    </row>
    <row r="104" spans="1:9" ht="15.75">
      <c r="A104" s="38" t="s">
        <v>200</v>
      </c>
      <c r="B104" s="119" t="s">
        <v>22</v>
      </c>
      <c r="C104" s="120"/>
      <c r="D104" s="120"/>
      <c r="E104" s="121"/>
      <c r="F104" s="120"/>
      <c r="G104" s="122">
        <f>SUM(G103+G96+G89+G62+G55+G49+G41+G13)</f>
        <v>6982113</v>
      </c>
      <c r="H104" s="122">
        <f>SUM(H103+H96+H89+H62+H55+H49+H41+H13)</f>
        <v>5942555</v>
      </c>
      <c r="I104" s="122">
        <f>SUM(I103+I96+I89+I62+I55+I49+I41+I13)</f>
        <v>5890188</v>
      </c>
    </row>
    <row r="106" ht="15.75">
      <c r="G106" s="30"/>
    </row>
  </sheetData>
  <sheetProtection/>
  <mergeCells count="4">
    <mergeCell ref="A6:I6"/>
    <mergeCell ref="A7:I7"/>
    <mergeCell ref="H4:I4"/>
    <mergeCell ref="B4:C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4.00390625" style="43" customWidth="1"/>
    <col min="2" max="2" width="60.625" style="44" customWidth="1"/>
    <col min="3" max="3" width="13.00390625" style="45" customWidth="1"/>
    <col min="4" max="4" width="7.875" style="45" customWidth="1"/>
    <col min="5" max="5" width="8.75390625" style="45" customWidth="1"/>
    <col min="6" max="6" width="13.25390625" style="53" customWidth="1"/>
    <col min="7" max="7" width="14.00390625" style="47" bestFit="1" customWidth="1"/>
    <col min="8" max="8" width="15.875" style="47" customWidth="1"/>
    <col min="9" max="16384" width="9.125" style="47" customWidth="1"/>
  </cols>
  <sheetData>
    <row r="1" spans="2:8" ht="15.75">
      <c r="B1" s="26"/>
      <c r="D1" s="46"/>
      <c r="F1" s="54"/>
      <c r="G1" s="143" t="s">
        <v>127</v>
      </c>
      <c r="H1" s="143"/>
    </row>
    <row r="2" spans="2:8" ht="15.75">
      <c r="B2" s="26"/>
      <c r="D2" s="46"/>
      <c r="F2" s="55"/>
      <c r="G2" s="4" t="s">
        <v>258</v>
      </c>
      <c r="H2" s="4"/>
    </row>
    <row r="3" spans="2:8" ht="15.75">
      <c r="B3" s="26"/>
      <c r="D3" s="48"/>
      <c r="F3" s="56"/>
      <c r="G3" s="4" t="s">
        <v>34</v>
      </c>
      <c r="H3" s="4"/>
    </row>
    <row r="4" spans="2:8" ht="18.75">
      <c r="B4" s="26"/>
      <c r="D4" s="49"/>
      <c r="F4" s="57"/>
      <c r="G4" s="137" t="s">
        <v>272</v>
      </c>
      <c r="H4" s="137"/>
    </row>
    <row r="5" spans="4:8" ht="15.75">
      <c r="D5" s="49"/>
      <c r="F5" s="57"/>
      <c r="G5" s="4"/>
      <c r="H5" s="4"/>
    </row>
    <row r="6" spans="1:8" ht="48" customHeight="1">
      <c r="A6" s="142" t="s">
        <v>265</v>
      </c>
      <c r="B6" s="142"/>
      <c r="C6" s="142"/>
      <c r="D6" s="142"/>
      <c r="E6" s="142"/>
      <c r="F6" s="142"/>
      <c r="G6" s="142"/>
      <c r="H6" s="142"/>
    </row>
    <row r="7" spans="1:6" ht="12.75">
      <c r="A7" s="51"/>
      <c r="B7" s="50"/>
      <c r="C7" s="50"/>
      <c r="D7" s="50"/>
      <c r="E7" s="50"/>
      <c r="F7" s="58"/>
    </row>
    <row r="8" ht="12.75">
      <c r="H8" s="52" t="s">
        <v>117</v>
      </c>
    </row>
    <row r="9" spans="1:8" ht="38.25">
      <c r="A9" s="37" t="s">
        <v>86</v>
      </c>
      <c r="B9" s="37" t="s">
        <v>62</v>
      </c>
      <c r="C9" s="38" t="s">
        <v>32</v>
      </c>
      <c r="D9" s="38" t="s">
        <v>33</v>
      </c>
      <c r="E9" s="38" t="s">
        <v>64</v>
      </c>
      <c r="F9" s="59" t="s">
        <v>192</v>
      </c>
      <c r="G9" s="39" t="s">
        <v>207</v>
      </c>
      <c r="H9" s="39" t="s">
        <v>266</v>
      </c>
    </row>
    <row r="10" spans="1:8" ht="12.75">
      <c r="A10" s="40" t="s">
        <v>89</v>
      </c>
      <c r="B10" s="38" t="s">
        <v>90</v>
      </c>
      <c r="C10" s="40" t="s">
        <v>91</v>
      </c>
      <c r="D10" s="38" t="s">
        <v>92</v>
      </c>
      <c r="E10" s="40" t="s">
        <v>93</v>
      </c>
      <c r="F10" s="38" t="s">
        <v>94</v>
      </c>
      <c r="G10" s="40" t="s">
        <v>95</v>
      </c>
      <c r="H10" s="38" t="s">
        <v>99</v>
      </c>
    </row>
    <row r="11" spans="1:8" ht="42.75">
      <c r="A11" s="38" t="s">
        <v>89</v>
      </c>
      <c r="B11" s="71" t="s">
        <v>267</v>
      </c>
      <c r="C11" s="89" t="s">
        <v>222</v>
      </c>
      <c r="D11" s="89" t="s">
        <v>65</v>
      </c>
      <c r="E11" s="89" t="s">
        <v>65</v>
      </c>
      <c r="F11" s="90">
        <f>SUM(F12+F29+F35+F41+F47)</f>
        <v>2842803</v>
      </c>
      <c r="G11" s="90">
        <f>SUM(G12+G29+G35+G41+G47)</f>
        <v>1705658</v>
      </c>
      <c r="H11" s="90">
        <f>SUM(H12+H29+H35+H41+H47)</f>
        <v>1508291</v>
      </c>
    </row>
    <row r="12" spans="1:8" ht="38.25" customHeight="1">
      <c r="A12" s="38" t="s">
        <v>90</v>
      </c>
      <c r="B12" s="91" t="s">
        <v>243</v>
      </c>
      <c r="C12" s="94" t="s">
        <v>208</v>
      </c>
      <c r="D12" s="94"/>
      <c r="E12" s="94"/>
      <c r="F12" s="95">
        <f>SUM(F13)</f>
        <v>2534216</v>
      </c>
      <c r="G12" s="95">
        <f>SUM(G13)</f>
        <v>1397071</v>
      </c>
      <c r="H12" s="95">
        <f>SUM(H13)</f>
        <v>1199704</v>
      </c>
    </row>
    <row r="13" spans="1:8" ht="23.25" customHeight="1">
      <c r="A13" s="38" t="s">
        <v>91</v>
      </c>
      <c r="B13" s="86" t="s">
        <v>240</v>
      </c>
      <c r="C13" s="68" t="s">
        <v>209</v>
      </c>
      <c r="D13" s="68"/>
      <c r="E13" s="68"/>
      <c r="F13" s="96">
        <f>SUM(F18+F23+F28)</f>
        <v>2534216</v>
      </c>
      <c r="G13" s="96">
        <f>SUM(G18+G23+G28)</f>
        <v>1397071</v>
      </c>
      <c r="H13" s="96">
        <f>SUM(H18+H23+H28)</f>
        <v>1199704</v>
      </c>
    </row>
    <row r="14" spans="1:8" ht="20.25" customHeight="1">
      <c r="A14" s="38" t="s">
        <v>92</v>
      </c>
      <c r="B14" s="86" t="s">
        <v>241</v>
      </c>
      <c r="C14" s="68" t="s">
        <v>210</v>
      </c>
      <c r="D14" s="68"/>
      <c r="E14" s="68"/>
      <c r="F14" s="96">
        <f aca="true" t="shared" si="0" ref="F14:H17">SUM(F15)</f>
        <v>2519016</v>
      </c>
      <c r="G14" s="96">
        <f t="shared" si="0"/>
        <v>1381871</v>
      </c>
      <c r="H14" s="96">
        <f t="shared" si="0"/>
        <v>1184504</v>
      </c>
    </row>
    <row r="15" spans="1:8" ht="30">
      <c r="A15" s="38" t="s">
        <v>93</v>
      </c>
      <c r="B15" s="86" t="s">
        <v>71</v>
      </c>
      <c r="C15" s="68" t="s">
        <v>210</v>
      </c>
      <c r="D15" s="68" t="s">
        <v>72</v>
      </c>
      <c r="E15" s="68"/>
      <c r="F15" s="96">
        <f t="shared" si="0"/>
        <v>2519016</v>
      </c>
      <c r="G15" s="96">
        <f t="shared" si="0"/>
        <v>1381871</v>
      </c>
      <c r="H15" s="96">
        <f t="shared" si="0"/>
        <v>1184504</v>
      </c>
    </row>
    <row r="16" spans="1:8" ht="30">
      <c r="A16" s="38" t="s">
        <v>94</v>
      </c>
      <c r="B16" s="86" t="s">
        <v>73</v>
      </c>
      <c r="C16" s="68" t="s">
        <v>210</v>
      </c>
      <c r="D16" s="68" t="s">
        <v>74</v>
      </c>
      <c r="E16" s="68"/>
      <c r="F16" s="96">
        <f t="shared" si="0"/>
        <v>2519016</v>
      </c>
      <c r="G16" s="96">
        <f t="shared" si="0"/>
        <v>1381871</v>
      </c>
      <c r="H16" s="96">
        <f t="shared" si="0"/>
        <v>1184504</v>
      </c>
    </row>
    <row r="17" spans="1:8" ht="15">
      <c r="A17" s="38" t="s">
        <v>95</v>
      </c>
      <c r="B17" s="86" t="s">
        <v>105</v>
      </c>
      <c r="C17" s="68" t="s">
        <v>210</v>
      </c>
      <c r="D17" s="68" t="s">
        <v>74</v>
      </c>
      <c r="E17" s="68" t="s">
        <v>106</v>
      </c>
      <c r="F17" s="96">
        <f t="shared" si="0"/>
        <v>2519016</v>
      </c>
      <c r="G17" s="96">
        <f t="shared" si="0"/>
        <v>1381871</v>
      </c>
      <c r="H17" s="96">
        <f t="shared" si="0"/>
        <v>1184504</v>
      </c>
    </row>
    <row r="18" spans="1:8" ht="15">
      <c r="A18" s="38" t="s">
        <v>99</v>
      </c>
      <c r="B18" s="86" t="s">
        <v>15</v>
      </c>
      <c r="C18" s="68" t="s">
        <v>210</v>
      </c>
      <c r="D18" s="68" t="s">
        <v>74</v>
      </c>
      <c r="E18" s="68" t="s">
        <v>14</v>
      </c>
      <c r="F18" s="96">
        <v>2519016</v>
      </c>
      <c r="G18" s="96">
        <v>1381871</v>
      </c>
      <c r="H18" s="96">
        <v>1184504</v>
      </c>
    </row>
    <row r="19" spans="1:8" ht="15">
      <c r="A19" s="38" t="s">
        <v>100</v>
      </c>
      <c r="B19" s="86" t="s">
        <v>124</v>
      </c>
      <c r="C19" s="68" t="s">
        <v>211</v>
      </c>
      <c r="D19" s="68"/>
      <c r="E19" s="68"/>
      <c r="F19" s="96">
        <v>10200</v>
      </c>
      <c r="G19" s="96">
        <v>10200</v>
      </c>
      <c r="H19" s="96">
        <v>10200</v>
      </c>
    </row>
    <row r="20" spans="1:8" ht="30">
      <c r="A20" s="38" t="s">
        <v>101</v>
      </c>
      <c r="B20" s="86" t="s">
        <v>71</v>
      </c>
      <c r="C20" s="68" t="s">
        <v>211</v>
      </c>
      <c r="D20" s="68" t="s">
        <v>72</v>
      </c>
      <c r="E20" s="68"/>
      <c r="F20" s="96">
        <v>10200</v>
      </c>
      <c r="G20" s="96">
        <v>10200</v>
      </c>
      <c r="H20" s="96">
        <v>10200</v>
      </c>
    </row>
    <row r="21" spans="1:8" ht="30">
      <c r="A21" s="38" t="s">
        <v>102</v>
      </c>
      <c r="B21" s="86" t="s">
        <v>73</v>
      </c>
      <c r="C21" s="68" t="s">
        <v>211</v>
      </c>
      <c r="D21" s="68" t="s">
        <v>74</v>
      </c>
      <c r="E21" s="68"/>
      <c r="F21" s="96">
        <v>10200</v>
      </c>
      <c r="G21" s="96">
        <v>10200</v>
      </c>
      <c r="H21" s="96">
        <v>10200</v>
      </c>
    </row>
    <row r="22" spans="1:8" ht="15">
      <c r="A22" s="38" t="s">
        <v>103</v>
      </c>
      <c r="B22" s="86" t="s">
        <v>105</v>
      </c>
      <c r="C22" s="68" t="s">
        <v>211</v>
      </c>
      <c r="D22" s="68" t="s">
        <v>74</v>
      </c>
      <c r="E22" s="68" t="s">
        <v>106</v>
      </c>
      <c r="F22" s="96">
        <v>10200</v>
      </c>
      <c r="G22" s="96">
        <v>10200</v>
      </c>
      <c r="H22" s="96">
        <v>10200</v>
      </c>
    </row>
    <row r="23" spans="1:8" ht="15">
      <c r="A23" s="38" t="s">
        <v>53</v>
      </c>
      <c r="B23" s="86" t="s">
        <v>15</v>
      </c>
      <c r="C23" s="68" t="s">
        <v>211</v>
      </c>
      <c r="D23" s="68" t="s">
        <v>74</v>
      </c>
      <c r="E23" s="68" t="s">
        <v>14</v>
      </c>
      <c r="F23" s="96">
        <v>10200</v>
      </c>
      <c r="G23" s="96">
        <v>10200</v>
      </c>
      <c r="H23" s="96">
        <v>10200</v>
      </c>
    </row>
    <row r="24" spans="1:8" ht="15">
      <c r="A24" s="38" t="s">
        <v>128</v>
      </c>
      <c r="B24" s="86" t="s">
        <v>242</v>
      </c>
      <c r="C24" s="68" t="s">
        <v>212</v>
      </c>
      <c r="D24" s="68"/>
      <c r="E24" s="68"/>
      <c r="F24" s="96">
        <v>5000</v>
      </c>
      <c r="G24" s="96">
        <v>5000</v>
      </c>
      <c r="H24" s="96">
        <v>5000</v>
      </c>
    </row>
    <row r="25" spans="1:8" ht="30">
      <c r="A25" s="38" t="s">
        <v>129</v>
      </c>
      <c r="B25" s="86" t="s">
        <v>71</v>
      </c>
      <c r="C25" s="68" t="s">
        <v>212</v>
      </c>
      <c r="D25" s="68" t="s">
        <v>72</v>
      </c>
      <c r="E25" s="68"/>
      <c r="F25" s="96">
        <v>5000</v>
      </c>
      <c r="G25" s="96">
        <v>5000</v>
      </c>
      <c r="H25" s="96">
        <v>5000</v>
      </c>
    </row>
    <row r="26" spans="1:8" ht="30">
      <c r="A26" s="38" t="s">
        <v>130</v>
      </c>
      <c r="B26" s="86" t="s">
        <v>73</v>
      </c>
      <c r="C26" s="68" t="s">
        <v>212</v>
      </c>
      <c r="D26" s="68" t="s">
        <v>74</v>
      </c>
      <c r="E26" s="68"/>
      <c r="F26" s="96">
        <v>5000</v>
      </c>
      <c r="G26" s="96">
        <v>5000</v>
      </c>
      <c r="H26" s="96">
        <v>5000</v>
      </c>
    </row>
    <row r="27" spans="1:8" ht="15">
      <c r="A27" s="38" t="s">
        <v>28</v>
      </c>
      <c r="B27" s="86" t="s">
        <v>105</v>
      </c>
      <c r="C27" s="68" t="s">
        <v>212</v>
      </c>
      <c r="D27" s="68" t="s">
        <v>74</v>
      </c>
      <c r="E27" s="68" t="s">
        <v>106</v>
      </c>
      <c r="F27" s="96">
        <v>5000</v>
      </c>
      <c r="G27" s="96">
        <v>5000</v>
      </c>
      <c r="H27" s="96">
        <v>5000</v>
      </c>
    </row>
    <row r="28" spans="1:8" ht="15">
      <c r="A28" s="38" t="s">
        <v>118</v>
      </c>
      <c r="B28" s="86" t="s">
        <v>15</v>
      </c>
      <c r="C28" s="68" t="s">
        <v>212</v>
      </c>
      <c r="D28" s="68" t="s">
        <v>74</v>
      </c>
      <c r="E28" s="68" t="s">
        <v>14</v>
      </c>
      <c r="F28" s="96">
        <v>5000</v>
      </c>
      <c r="G28" s="96">
        <v>5000</v>
      </c>
      <c r="H28" s="96">
        <v>5000</v>
      </c>
    </row>
    <row r="29" spans="1:8" ht="46.5" customHeight="1">
      <c r="A29" s="38" t="s">
        <v>29</v>
      </c>
      <c r="B29" s="91" t="s">
        <v>5</v>
      </c>
      <c r="C29" s="94" t="s">
        <v>213</v>
      </c>
      <c r="D29" s="94"/>
      <c r="E29" s="94"/>
      <c r="F29" s="95">
        <f aca="true" t="shared" si="1" ref="F29:H33">SUM(F30)</f>
        <v>214600</v>
      </c>
      <c r="G29" s="95">
        <f t="shared" si="1"/>
        <v>214600</v>
      </c>
      <c r="H29" s="95">
        <f t="shared" si="1"/>
        <v>214600</v>
      </c>
    </row>
    <row r="30" spans="1:8" ht="15">
      <c r="A30" s="38" t="s">
        <v>131</v>
      </c>
      <c r="B30" s="83" t="s">
        <v>244</v>
      </c>
      <c r="C30" s="68" t="s">
        <v>214</v>
      </c>
      <c r="D30" s="68"/>
      <c r="E30" s="68"/>
      <c r="F30" s="128">
        <f t="shared" si="1"/>
        <v>214600</v>
      </c>
      <c r="G30" s="128">
        <f t="shared" si="1"/>
        <v>214600</v>
      </c>
      <c r="H30" s="128">
        <f t="shared" si="1"/>
        <v>214600</v>
      </c>
    </row>
    <row r="31" spans="1:8" ht="30">
      <c r="A31" s="38" t="s">
        <v>132</v>
      </c>
      <c r="B31" s="86" t="s">
        <v>71</v>
      </c>
      <c r="C31" s="68" t="s">
        <v>214</v>
      </c>
      <c r="D31" s="68" t="s">
        <v>72</v>
      </c>
      <c r="E31" s="68"/>
      <c r="F31" s="128">
        <f t="shared" si="1"/>
        <v>214600</v>
      </c>
      <c r="G31" s="128">
        <f t="shared" si="1"/>
        <v>214600</v>
      </c>
      <c r="H31" s="128">
        <f t="shared" si="1"/>
        <v>214600</v>
      </c>
    </row>
    <row r="32" spans="1:8" ht="30">
      <c r="A32" s="38" t="s">
        <v>133</v>
      </c>
      <c r="B32" s="86" t="s">
        <v>73</v>
      </c>
      <c r="C32" s="68" t="s">
        <v>214</v>
      </c>
      <c r="D32" s="68" t="s">
        <v>74</v>
      </c>
      <c r="E32" s="68"/>
      <c r="F32" s="128">
        <f t="shared" si="1"/>
        <v>214600</v>
      </c>
      <c r="G32" s="128">
        <f t="shared" si="1"/>
        <v>214600</v>
      </c>
      <c r="H32" s="128">
        <f t="shared" si="1"/>
        <v>214600</v>
      </c>
    </row>
    <row r="33" spans="1:8" ht="15">
      <c r="A33" s="38" t="s">
        <v>134</v>
      </c>
      <c r="B33" s="85" t="s">
        <v>84</v>
      </c>
      <c r="C33" s="68" t="s">
        <v>214</v>
      </c>
      <c r="D33" s="68" t="s">
        <v>74</v>
      </c>
      <c r="E33" s="68" t="s">
        <v>85</v>
      </c>
      <c r="F33" s="128">
        <f t="shared" si="1"/>
        <v>214600</v>
      </c>
      <c r="G33" s="128">
        <f t="shared" si="1"/>
        <v>214600</v>
      </c>
      <c r="H33" s="128">
        <f t="shared" si="1"/>
        <v>214600</v>
      </c>
    </row>
    <row r="34" spans="1:8" ht="15">
      <c r="A34" s="38" t="s">
        <v>135</v>
      </c>
      <c r="B34" s="83" t="s">
        <v>17</v>
      </c>
      <c r="C34" s="68" t="s">
        <v>214</v>
      </c>
      <c r="D34" s="68" t="s">
        <v>74</v>
      </c>
      <c r="E34" s="68" t="s">
        <v>10</v>
      </c>
      <c r="F34" s="128">
        <v>214600</v>
      </c>
      <c r="G34" s="96">
        <v>214600</v>
      </c>
      <c r="H34" s="96">
        <v>214600</v>
      </c>
    </row>
    <row r="35" spans="1:8" ht="30">
      <c r="A35" s="38" t="s">
        <v>136</v>
      </c>
      <c r="B35" s="91" t="s">
        <v>257</v>
      </c>
      <c r="C35" s="94" t="s">
        <v>215</v>
      </c>
      <c r="D35" s="94"/>
      <c r="E35" s="94"/>
      <c r="F35" s="95">
        <f>F36</f>
        <v>24544</v>
      </c>
      <c r="G35" s="95">
        <f aca="true" t="shared" si="2" ref="G35:H39">G36</f>
        <v>24544</v>
      </c>
      <c r="H35" s="95">
        <f t="shared" si="2"/>
        <v>24544</v>
      </c>
    </row>
    <row r="36" spans="1:8" ht="15">
      <c r="A36" s="38" t="s">
        <v>137</v>
      </c>
      <c r="B36" s="86" t="s">
        <v>4</v>
      </c>
      <c r="C36" s="68" t="s">
        <v>216</v>
      </c>
      <c r="D36" s="68"/>
      <c r="E36" s="94"/>
      <c r="F36" s="96">
        <f>F37</f>
        <v>24544</v>
      </c>
      <c r="G36" s="96">
        <f t="shared" si="2"/>
        <v>24544</v>
      </c>
      <c r="H36" s="96">
        <f t="shared" si="2"/>
        <v>24544</v>
      </c>
    </row>
    <row r="37" spans="1:8" ht="15">
      <c r="A37" s="38" t="s">
        <v>30</v>
      </c>
      <c r="B37" s="86" t="s">
        <v>7</v>
      </c>
      <c r="C37" s="68" t="s">
        <v>216</v>
      </c>
      <c r="D37" s="68" t="s">
        <v>8</v>
      </c>
      <c r="E37" s="68"/>
      <c r="F37" s="96">
        <f>F38</f>
        <v>24544</v>
      </c>
      <c r="G37" s="96">
        <f t="shared" si="2"/>
        <v>24544</v>
      </c>
      <c r="H37" s="96">
        <f t="shared" si="2"/>
        <v>24544</v>
      </c>
    </row>
    <row r="38" spans="1:8" ht="15">
      <c r="A38" s="38" t="s">
        <v>31</v>
      </c>
      <c r="B38" s="86" t="s">
        <v>21</v>
      </c>
      <c r="C38" s="68" t="s">
        <v>216</v>
      </c>
      <c r="D38" s="68" t="s">
        <v>20</v>
      </c>
      <c r="E38" s="68"/>
      <c r="F38" s="96">
        <f>F39</f>
        <v>24544</v>
      </c>
      <c r="G38" s="96">
        <f t="shared" si="2"/>
        <v>24544</v>
      </c>
      <c r="H38" s="96">
        <f t="shared" si="2"/>
        <v>24544</v>
      </c>
    </row>
    <row r="39" spans="1:8" ht="15">
      <c r="A39" s="38" t="s">
        <v>138</v>
      </c>
      <c r="B39" s="85" t="s">
        <v>38</v>
      </c>
      <c r="C39" s="68" t="s">
        <v>216</v>
      </c>
      <c r="D39" s="68" t="s">
        <v>20</v>
      </c>
      <c r="E39" s="68" t="s">
        <v>39</v>
      </c>
      <c r="F39" s="96">
        <f>F40</f>
        <v>24544</v>
      </c>
      <c r="G39" s="96">
        <f t="shared" si="2"/>
        <v>24544</v>
      </c>
      <c r="H39" s="96">
        <f t="shared" si="2"/>
        <v>24544</v>
      </c>
    </row>
    <row r="40" spans="1:8" ht="15">
      <c r="A40" s="38" t="s">
        <v>139</v>
      </c>
      <c r="B40" s="85" t="s">
        <v>43</v>
      </c>
      <c r="C40" s="68" t="s">
        <v>216</v>
      </c>
      <c r="D40" s="68" t="s">
        <v>20</v>
      </c>
      <c r="E40" s="68" t="s">
        <v>44</v>
      </c>
      <c r="F40" s="96">
        <v>24544</v>
      </c>
      <c r="G40" s="96">
        <v>24544</v>
      </c>
      <c r="H40" s="96">
        <v>24544</v>
      </c>
    </row>
    <row r="41" spans="1:8" ht="60">
      <c r="A41" s="38" t="s">
        <v>140</v>
      </c>
      <c r="B41" s="97" t="s">
        <v>195</v>
      </c>
      <c r="C41" s="94" t="s">
        <v>217</v>
      </c>
      <c r="D41" s="94"/>
      <c r="E41" s="94"/>
      <c r="F41" s="95">
        <f aca="true" t="shared" si="3" ref="F41:H45">SUM(F42)</f>
        <v>10979</v>
      </c>
      <c r="G41" s="95">
        <f t="shared" si="3"/>
        <v>10979</v>
      </c>
      <c r="H41" s="95">
        <f t="shared" si="3"/>
        <v>10979</v>
      </c>
    </row>
    <row r="42" spans="1:8" ht="30">
      <c r="A42" s="38" t="s">
        <v>141</v>
      </c>
      <c r="B42" s="86" t="s">
        <v>23</v>
      </c>
      <c r="C42" s="68" t="s">
        <v>218</v>
      </c>
      <c r="D42" s="68"/>
      <c r="E42" s="68"/>
      <c r="F42" s="96">
        <f t="shared" si="3"/>
        <v>10979</v>
      </c>
      <c r="G42" s="96">
        <f t="shared" si="3"/>
        <v>10979</v>
      </c>
      <c r="H42" s="96">
        <f t="shared" si="3"/>
        <v>10979</v>
      </c>
    </row>
    <row r="43" spans="1:8" ht="30">
      <c r="A43" s="38" t="s">
        <v>142</v>
      </c>
      <c r="B43" s="86" t="s">
        <v>71</v>
      </c>
      <c r="C43" s="68" t="s">
        <v>218</v>
      </c>
      <c r="D43" s="68" t="s">
        <v>72</v>
      </c>
      <c r="E43" s="68"/>
      <c r="F43" s="96">
        <f t="shared" si="3"/>
        <v>10979</v>
      </c>
      <c r="G43" s="96">
        <f t="shared" si="3"/>
        <v>10979</v>
      </c>
      <c r="H43" s="96">
        <f t="shared" si="3"/>
        <v>10979</v>
      </c>
    </row>
    <row r="44" spans="1:8" ht="30">
      <c r="A44" s="38" t="s">
        <v>143</v>
      </c>
      <c r="B44" s="86" t="s">
        <v>73</v>
      </c>
      <c r="C44" s="68" t="s">
        <v>218</v>
      </c>
      <c r="D44" s="68" t="s">
        <v>74</v>
      </c>
      <c r="E44" s="68"/>
      <c r="F44" s="96">
        <f t="shared" si="3"/>
        <v>10979</v>
      </c>
      <c r="G44" s="96">
        <f t="shared" si="3"/>
        <v>10979</v>
      </c>
      <c r="H44" s="96">
        <f t="shared" si="3"/>
        <v>10979</v>
      </c>
    </row>
    <row r="45" spans="1:8" ht="18.75" customHeight="1">
      <c r="A45" s="38" t="s">
        <v>144</v>
      </c>
      <c r="B45" s="85" t="s">
        <v>50</v>
      </c>
      <c r="C45" s="68" t="s">
        <v>218</v>
      </c>
      <c r="D45" s="68" t="s">
        <v>74</v>
      </c>
      <c r="E45" s="68" t="s">
        <v>49</v>
      </c>
      <c r="F45" s="96">
        <f t="shared" si="3"/>
        <v>10979</v>
      </c>
      <c r="G45" s="96">
        <f t="shared" si="3"/>
        <v>10979</v>
      </c>
      <c r="H45" s="96">
        <f t="shared" si="3"/>
        <v>10979</v>
      </c>
    </row>
    <row r="46" spans="1:8" ht="30">
      <c r="A46" s="38" t="s">
        <v>145</v>
      </c>
      <c r="B46" s="135" t="s">
        <v>24</v>
      </c>
      <c r="C46" s="68" t="s">
        <v>218</v>
      </c>
      <c r="D46" s="68" t="s">
        <v>74</v>
      </c>
      <c r="E46" s="68" t="s">
        <v>25</v>
      </c>
      <c r="F46" s="96">
        <v>10979</v>
      </c>
      <c r="G46" s="96">
        <v>10979</v>
      </c>
      <c r="H46" s="96">
        <v>10979</v>
      </c>
    </row>
    <row r="47" spans="1:8" ht="39.75" customHeight="1">
      <c r="A47" s="38" t="s">
        <v>146</v>
      </c>
      <c r="B47" s="91" t="s">
        <v>11</v>
      </c>
      <c r="C47" s="94" t="s">
        <v>219</v>
      </c>
      <c r="D47" s="98"/>
      <c r="E47" s="94"/>
      <c r="F47" s="95">
        <f>SUM(F49+F53+F57)</f>
        <v>58464</v>
      </c>
      <c r="G47" s="95">
        <f>SUM(G48+G57)</f>
        <v>58464</v>
      </c>
      <c r="H47" s="95">
        <f>SUM(H48+H57)</f>
        <v>58464</v>
      </c>
    </row>
    <row r="48" spans="1:8" ht="15">
      <c r="A48" s="38" t="s">
        <v>147</v>
      </c>
      <c r="B48" s="86" t="s">
        <v>3</v>
      </c>
      <c r="C48" s="68" t="s">
        <v>221</v>
      </c>
      <c r="D48" s="68"/>
      <c r="E48" s="68"/>
      <c r="F48" s="96">
        <f>SUM(F50+F54)</f>
        <v>50664</v>
      </c>
      <c r="G48" s="96">
        <f>SUM(G50+G54)</f>
        <v>50664</v>
      </c>
      <c r="H48" s="96">
        <f>SUM(H50+H54)</f>
        <v>50664</v>
      </c>
    </row>
    <row r="49" spans="1:8" ht="30">
      <c r="A49" s="38" t="s">
        <v>148</v>
      </c>
      <c r="B49" s="86" t="s">
        <v>71</v>
      </c>
      <c r="C49" s="68" t="s">
        <v>221</v>
      </c>
      <c r="D49" s="68" t="s">
        <v>72</v>
      </c>
      <c r="E49" s="68"/>
      <c r="F49" s="96">
        <v>47664</v>
      </c>
      <c r="G49" s="96">
        <v>47664</v>
      </c>
      <c r="H49" s="96">
        <v>47664</v>
      </c>
    </row>
    <row r="50" spans="1:8" ht="30">
      <c r="A50" s="38" t="s">
        <v>48</v>
      </c>
      <c r="B50" s="86" t="s">
        <v>73</v>
      </c>
      <c r="C50" s="68" t="s">
        <v>221</v>
      </c>
      <c r="D50" s="68" t="s">
        <v>74</v>
      </c>
      <c r="E50" s="68"/>
      <c r="F50" s="96">
        <v>47664</v>
      </c>
      <c r="G50" s="96">
        <v>47664</v>
      </c>
      <c r="H50" s="96">
        <v>47664</v>
      </c>
    </row>
    <row r="51" spans="1:8" ht="15">
      <c r="A51" s="38" t="s">
        <v>149</v>
      </c>
      <c r="B51" s="86" t="s">
        <v>105</v>
      </c>
      <c r="C51" s="68" t="s">
        <v>221</v>
      </c>
      <c r="D51" s="68" t="s">
        <v>74</v>
      </c>
      <c r="E51" s="68" t="s">
        <v>106</v>
      </c>
      <c r="F51" s="96">
        <v>47664</v>
      </c>
      <c r="G51" s="96">
        <v>47664</v>
      </c>
      <c r="H51" s="96">
        <v>47664</v>
      </c>
    </row>
    <row r="52" spans="1:8" ht="15">
      <c r="A52" s="38" t="s">
        <v>55</v>
      </c>
      <c r="B52" s="86" t="s">
        <v>36</v>
      </c>
      <c r="C52" s="68" t="s">
        <v>221</v>
      </c>
      <c r="D52" s="68" t="s">
        <v>74</v>
      </c>
      <c r="E52" s="68" t="s">
        <v>107</v>
      </c>
      <c r="F52" s="96">
        <v>47664</v>
      </c>
      <c r="G52" s="96">
        <v>47664</v>
      </c>
      <c r="H52" s="96">
        <v>47664</v>
      </c>
    </row>
    <row r="53" spans="1:8" ht="15">
      <c r="A53" s="38" t="s">
        <v>56</v>
      </c>
      <c r="B53" s="86" t="s">
        <v>75</v>
      </c>
      <c r="C53" s="68" t="s">
        <v>221</v>
      </c>
      <c r="D53" s="68" t="s">
        <v>76</v>
      </c>
      <c r="E53" s="68"/>
      <c r="F53" s="96">
        <v>3000</v>
      </c>
      <c r="G53" s="96">
        <v>3000</v>
      </c>
      <c r="H53" s="96">
        <v>3000</v>
      </c>
    </row>
    <row r="54" spans="1:8" ht="15">
      <c r="A54" s="38" t="s">
        <v>150</v>
      </c>
      <c r="B54" s="86" t="s">
        <v>237</v>
      </c>
      <c r="C54" s="68" t="s">
        <v>221</v>
      </c>
      <c r="D54" s="68" t="s">
        <v>236</v>
      </c>
      <c r="E54" s="68"/>
      <c r="F54" s="96">
        <v>3000</v>
      </c>
      <c r="G54" s="96">
        <v>3000</v>
      </c>
      <c r="H54" s="96">
        <v>3000</v>
      </c>
    </row>
    <row r="55" spans="1:8" ht="15">
      <c r="A55" s="38" t="s">
        <v>151</v>
      </c>
      <c r="B55" s="86" t="s">
        <v>105</v>
      </c>
      <c r="C55" s="68" t="s">
        <v>221</v>
      </c>
      <c r="D55" s="68" t="s">
        <v>236</v>
      </c>
      <c r="E55" s="68" t="s">
        <v>106</v>
      </c>
      <c r="F55" s="96">
        <v>3000</v>
      </c>
      <c r="G55" s="96">
        <v>3000</v>
      </c>
      <c r="H55" s="96">
        <v>3000</v>
      </c>
    </row>
    <row r="56" spans="1:8" ht="15">
      <c r="A56" s="38" t="s">
        <v>152</v>
      </c>
      <c r="B56" s="86" t="s">
        <v>36</v>
      </c>
      <c r="C56" s="68" t="s">
        <v>221</v>
      </c>
      <c r="D56" s="68" t="s">
        <v>236</v>
      </c>
      <c r="E56" s="68" t="s">
        <v>107</v>
      </c>
      <c r="F56" s="96">
        <v>3000</v>
      </c>
      <c r="G56" s="96">
        <v>3000</v>
      </c>
      <c r="H56" s="96">
        <v>3000</v>
      </c>
    </row>
    <row r="57" spans="1:8" ht="15">
      <c r="A57" s="38" t="s">
        <v>57</v>
      </c>
      <c r="B57" s="85" t="s">
        <v>126</v>
      </c>
      <c r="C57" s="68" t="s">
        <v>220</v>
      </c>
      <c r="D57" s="68"/>
      <c r="E57" s="68"/>
      <c r="F57" s="96">
        <v>7800</v>
      </c>
      <c r="G57" s="96">
        <v>7800</v>
      </c>
      <c r="H57" s="96">
        <v>7800</v>
      </c>
    </row>
    <row r="58" spans="1:8" ht="30">
      <c r="A58" s="38" t="s">
        <v>153</v>
      </c>
      <c r="B58" s="86" t="s">
        <v>71</v>
      </c>
      <c r="C58" s="68" t="s">
        <v>220</v>
      </c>
      <c r="D58" s="68" t="s">
        <v>72</v>
      </c>
      <c r="E58" s="68"/>
      <c r="F58" s="96">
        <v>7800</v>
      </c>
      <c r="G58" s="96">
        <v>7800</v>
      </c>
      <c r="H58" s="96">
        <v>7800</v>
      </c>
    </row>
    <row r="59" spans="1:8" ht="30">
      <c r="A59" s="38" t="s">
        <v>154</v>
      </c>
      <c r="B59" s="86" t="s">
        <v>73</v>
      </c>
      <c r="C59" s="68" t="s">
        <v>220</v>
      </c>
      <c r="D59" s="68" t="s">
        <v>74</v>
      </c>
      <c r="E59" s="68"/>
      <c r="F59" s="96">
        <v>7800</v>
      </c>
      <c r="G59" s="96">
        <v>7800</v>
      </c>
      <c r="H59" s="96">
        <v>7800</v>
      </c>
    </row>
    <row r="60" spans="1:8" ht="15">
      <c r="A60" s="38" t="s">
        <v>155</v>
      </c>
      <c r="B60" s="86" t="s">
        <v>105</v>
      </c>
      <c r="C60" s="68" t="s">
        <v>220</v>
      </c>
      <c r="D60" s="68" t="s">
        <v>74</v>
      </c>
      <c r="E60" s="68" t="s">
        <v>106</v>
      </c>
      <c r="F60" s="96">
        <v>7800</v>
      </c>
      <c r="G60" s="96">
        <v>7800</v>
      </c>
      <c r="H60" s="96">
        <v>7800</v>
      </c>
    </row>
    <row r="61" spans="1:8" ht="15">
      <c r="A61" s="38" t="s">
        <v>156</v>
      </c>
      <c r="B61" s="86" t="s">
        <v>119</v>
      </c>
      <c r="C61" s="68" t="s">
        <v>220</v>
      </c>
      <c r="D61" s="68" t="s">
        <v>74</v>
      </c>
      <c r="E61" s="68" t="s">
        <v>120</v>
      </c>
      <c r="F61" s="96">
        <v>7800</v>
      </c>
      <c r="G61" s="96">
        <v>7800</v>
      </c>
      <c r="H61" s="96">
        <v>7800</v>
      </c>
    </row>
    <row r="62" spans="1:8" ht="28.5">
      <c r="A62" s="38" t="s">
        <v>157</v>
      </c>
      <c r="B62" s="71" t="s">
        <v>254</v>
      </c>
      <c r="C62" s="89" t="s">
        <v>223</v>
      </c>
      <c r="D62" s="89"/>
      <c r="E62" s="89"/>
      <c r="F62" s="90">
        <f>SUM(F63)</f>
        <v>1209413</v>
      </c>
      <c r="G62" s="90">
        <f>SUM(G64)</f>
        <v>1209413</v>
      </c>
      <c r="H62" s="90">
        <f>SUM(H64)</f>
        <v>1209413</v>
      </c>
    </row>
    <row r="63" spans="1:8" ht="30">
      <c r="A63" s="38" t="s">
        <v>235</v>
      </c>
      <c r="B63" s="91" t="s">
        <v>12</v>
      </c>
      <c r="C63" s="89" t="s">
        <v>224</v>
      </c>
      <c r="D63" s="68"/>
      <c r="E63" s="68"/>
      <c r="F63" s="95">
        <f>SUM(F64)</f>
        <v>1209413</v>
      </c>
      <c r="G63" s="95">
        <f>SUM(G64)</f>
        <v>1209413</v>
      </c>
      <c r="H63" s="95">
        <f>SUM(H64)</f>
        <v>1209413</v>
      </c>
    </row>
    <row r="64" spans="1:8" ht="30">
      <c r="A64" s="38" t="s">
        <v>158</v>
      </c>
      <c r="B64" s="86" t="s">
        <v>23</v>
      </c>
      <c r="C64" s="68" t="s">
        <v>225</v>
      </c>
      <c r="D64" s="68"/>
      <c r="E64" s="68"/>
      <c r="F64" s="96">
        <f>F65</f>
        <v>1209413</v>
      </c>
      <c r="G64" s="96">
        <f aca="true" t="shared" si="4" ref="G64:H67">G65</f>
        <v>1209413</v>
      </c>
      <c r="H64" s="96">
        <f t="shared" si="4"/>
        <v>1209413</v>
      </c>
    </row>
    <row r="65" spans="1:8" ht="30">
      <c r="A65" s="38" t="s">
        <v>159</v>
      </c>
      <c r="B65" s="86" t="s">
        <v>112</v>
      </c>
      <c r="C65" s="68" t="s">
        <v>225</v>
      </c>
      <c r="D65" s="68" t="s">
        <v>113</v>
      </c>
      <c r="E65" s="68"/>
      <c r="F65" s="96">
        <f>F66</f>
        <v>1209413</v>
      </c>
      <c r="G65" s="96">
        <f t="shared" si="4"/>
        <v>1209413</v>
      </c>
      <c r="H65" s="96">
        <f t="shared" si="4"/>
        <v>1209413</v>
      </c>
    </row>
    <row r="66" spans="1:8" ht="15">
      <c r="A66" s="38" t="s">
        <v>160</v>
      </c>
      <c r="B66" s="86" t="s">
        <v>77</v>
      </c>
      <c r="C66" s="68" t="s">
        <v>225</v>
      </c>
      <c r="D66" s="68" t="s">
        <v>78</v>
      </c>
      <c r="E66" s="68"/>
      <c r="F66" s="96">
        <f>F67</f>
        <v>1209413</v>
      </c>
      <c r="G66" s="96">
        <f t="shared" si="4"/>
        <v>1209413</v>
      </c>
      <c r="H66" s="96">
        <f t="shared" si="4"/>
        <v>1209413</v>
      </c>
    </row>
    <row r="67" spans="1:8" ht="15">
      <c r="A67" s="38" t="s">
        <v>161</v>
      </c>
      <c r="B67" s="85" t="s">
        <v>42</v>
      </c>
      <c r="C67" s="68" t="s">
        <v>225</v>
      </c>
      <c r="D67" s="68" t="s">
        <v>233</v>
      </c>
      <c r="E67" s="68" t="s">
        <v>81</v>
      </c>
      <c r="F67" s="96">
        <f>F68</f>
        <v>1209413</v>
      </c>
      <c r="G67" s="96">
        <f t="shared" si="4"/>
        <v>1209413</v>
      </c>
      <c r="H67" s="96">
        <f t="shared" si="4"/>
        <v>1209413</v>
      </c>
    </row>
    <row r="68" spans="1:8" ht="15">
      <c r="A68" s="38" t="s">
        <v>162</v>
      </c>
      <c r="B68" s="85" t="s">
        <v>37</v>
      </c>
      <c r="C68" s="68" t="s">
        <v>225</v>
      </c>
      <c r="D68" s="68" t="s">
        <v>233</v>
      </c>
      <c r="E68" s="68" t="s">
        <v>82</v>
      </c>
      <c r="F68" s="96">
        <v>1209413</v>
      </c>
      <c r="G68" s="96">
        <v>1209413</v>
      </c>
      <c r="H68" s="96">
        <v>1209413</v>
      </c>
    </row>
    <row r="69" spans="1:8" ht="30">
      <c r="A69" s="38" t="s">
        <v>163</v>
      </c>
      <c r="B69" s="91" t="s">
        <v>110</v>
      </c>
      <c r="C69" s="92" t="s">
        <v>245</v>
      </c>
      <c r="D69" s="92"/>
      <c r="E69" s="92"/>
      <c r="F69" s="93">
        <f>SUM(F70+F91+F96+F105)</f>
        <v>2929897</v>
      </c>
      <c r="G69" s="93">
        <f>SUM(G70+G91+G96+G105)</f>
        <v>2877484</v>
      </c>
      <c r="H69" s="93">
        <f>SUM(H70+H91+H96+H105)</f>
        <v>2877484</v>
      </c>
    </row>
    <row r="70" spans="1:8" ht="30">
      <c r="A70" s="38" t="s">
        <v>164</v>
      </c>
      <c r="B70" s="86" t="s">
        <v>108</v>
      </c>
      <c r="C70" s="99" t="s">
        <v>226</v>
      </c>
      <c r="D70" s="89" t="s">
        <v>65</v>
      </c>
      <c r="E70" s="123"/>
      <c r="F70" s="100">
        <f>SUM(F74+F78+F82+F86+F90)</f>
        <v>2873184</v>
      </c>
      <c r="G70" s="100">
        <f>SUM(G74+G78+G82+G86+G90)</f>
        <v>2873184</v>
      </c>
      <c r="H70" s="100">
        <f>SUM(H74+H78+H82+H86+H90)</f>
        <v>2873184</v>
      </c>
    </row>
    <row r="71" spans="1:8" ht="60">
      <c r="A71" s="38" t="s">
        <v>165</v>
      </c>
      <c r="B71" s="86" t="s">
        <v>67</v>
      </c>
      <c r="C71" s="99" t="s">
        <v>226</v>
      </c>
      <c r="D71" s="68" t="s">
        <v>68</v>
      </c>
      <c r="E71" s="99"/>
      <c r="F71" s="100">
        <f aca="true" t="shared" si="5" ref="F71:H72">F72</f>
        <v>566378</v>
      </c>
      <c r="G71" s="100">
        <f t="shared" si="5"/>
        <v>566378</v>
      </c>
      <c r="H71" s="100">
        <f t="shared" si="5"/>
        <v>566378</v>
      </c>
    </row>
    <row r="72" spans="1:8" ht="30">
      <c r="A72" s="38" t="s">
        <v>234</v>
      </c>
      <c r="B72" s="86" t="s">
        <v>69</v>
      </c>
      <c r="C72" s="99" t="s">
        <v>226</v>
      </c>
      <c r="D72" s="68" t="s">
        <v>70</v>
      </c>
      <c r="E72" s="99"/>
      <c r="F72" s="100">
        <f t="shared" si="5"/>
        <v>566378</v>
      </c>
      <c r="G72" s="100">
        <f t="shared" si="5"/>
        <v>566378</v>
      </c>
      <c r="H72" s="100">
        <f t="shared" si="5"/>
        <v>566378</v>
      </c>
    </row>
    <row r="73" spans="1:8" ht="15">
      <c r="A73" s="38" t="s">
        <v>166</v>
      </c>
      <c r="B73" s="102" t="s">
        <v>96</v>
      </c>
      <c r="C73" s="99" t="s">
        <v>226</v>
      </c>
      <c r="D73" s="68" t="s">
        <v>70</v>
      </c>
      <c r="E73" s="99" t="s">
        <v>97</v>
      </c>
      <c r="F73" s="100">
        <f>SUM(F74:F74)</f>
        <v>566378</v>
      </c>
      <c r="G73" s="100">
        <f>G74</f>
        <v>566378</v>
      </c>
      <c r="H73" s="100">
        <f>H74</f>
        <v>566378</v>
      </c>
    </row>
    <row r="74" spans="1:8" ht="30">
      <c r="A74" s="38" t="s">
        <v>167</v>
      </c>
      <c r="B74" s="102" t="s">
        <v>58</v>
      </c>
      <c r="C74" s="99" t="s">
        <v>226</v>
      </c>
      <c r="D74" s="68" t="s">
        <v>70</v>
      </c>
      <c r="E74" s="99" t="s">
        <v>98</v>
      </c>
      <c r="F74" s="100">
        <v>566378</v>
      </c>
      <c r="G74" s="100">
        <v>566378</v>
      </c>
      <c r="H74" s="100">
        <v>566378</v>
      </c>
    </row>
    <row r="75" spans="1:8" ht="60">
      <c r="A75" s="38" t="s">
        <v>168</v>
      </c>
      <c r="B75" s="86" t="s">
        <v>67</v>
      </c>
      <c r="C75" s="99" t="s">
        <v>226</v>
      </c>
      <c r="D75" s="68" t="s">
        <v>68</v>
      </c>
      <c r="E75" s="99"/>
      <c r="F75" s="100">
        <f>F76</f>
        <v>1606349</v>
      </c>
      <c r="G75" s="100">
        <f aca="true" t="shared" si="6" ref="G75:H77">G76</f>
        <v>1606349</v>
      </c>
      <c r="H75" s="100">
        <f t="shared" si="6"/>
        <v>1606349</v>
      </c>
    </row>
    <row r="76" spans="1:8" ht="30">
      <c r="A76" s="38" t="s">
        <v>169</v>
      </c>
      <c r="B76" s="86" t="s">
        <v>69</v>
      </c>
      <c r="C76" s="99" t="s">
        <v>226</v>
      </c>
      <c r="D76" s="68" t="s">
        <v>70</v>
      </c>
      <c r="E76" s="99"/>
      <c r="F76" s="100">
        <f>F77</f>
        <v>1606349</v>
      </c>
      <c r="G76" s="100">
        <f>G77</f>
        <v>1606349</v>
      </c>
      <c r="H76" s="100">
        <f>H77</f>
        <v>1606349</v>
      </c>
    </row>
    <row r="77" spans="1:8" ht="15">
      <c r="A77" s="38" t="s">
        <v>170</v>
      </c>
      <c r="B77" s="102" t="s">
        <v>96</v>
      </c>
      <c r="C77" s="99" t="s">
        <v>226</v>
      </c>
      <c r="D77" s="68" t="s">
        <v>70</v>
      </c>
      <c r="E77" s="99" t="s">
        <v>97</v>
      </c>
      <c r="F77" s="100">
        <f>SUM(F78:F78)</f>
        <v>1606349</v>
      </c>
      <c r="G77" s="100">
        <f t="shared" si="6"/>
        <v>1606349</v>
      </c>
      <c r="H77" s="100">
        <f t="shared" si="6"/>
        <v>1606349</v>
      </c>
    </row>
    <row r="78" spans="1:8" ht="45">
      <c r="A78" s="38" t="s">
        <v>171</v>
      </c>
      <c r="B78" s="102" t="s">
        <v>59</v>
      </c>
      <c r="C78" s="99" t="s">
        <v>226</v>
      </c>
      <c r="D78" s="68" t="s">
        <v>70</v>
      </c>
      <c r="E78" s="99" t="s">
        <v>83</v>
      </c>
      <c r="F78" s="128">
        <v>1606349</v>
      </c>
      <c r="G78" s="128">
        <v>1606349</v>
      </c>
      <c r="H78" s="128">
        <v>1606349</v>
      </c>
    </row>
    <row r="79" spans="1:8" ht="30">
      <c r="A79" s="38" t="s">
        <v>172</v>
      </c>
      <c r="B79" s="86" t="s">
        <v>71</v>
      </c>
      <c r="C79" s="99" t="s">
        <v>226</v>
      </c>
      <c r="D79" s="68" t="s">
        <v>72</v>
      </c>
      <c r="E79" s="99"/>
      <c r="F79" s="100">
        <f aca="true" t="shared" si="7" ref="F79:H81">SUM(F80)</f>
        <v>653690</v>
      </c>
      <c r="G79" s="100">
        <f t="shared" si="7"/>
        <v>653690</v>
      </c>
      <c r="H79" s="100">
        <f t="shared" si="7"/>
        <v>653690</v>
      </c>
    </row>
    <row r="80" spans="1:9" ht="30">
      <c r="A80" s="38" t="s">
        <v>173</v>
      </c>
      <c r="B80" s="86" t="s">
        <v>73</v>
      </c>
      <c r="C80" s="99" t="s">
        <v>226</v>
      </c>
      <c r="D80" s="68" t="s">
        <v>74</v>
      </c>
      <c r="E80" s="99"/>
      <c r="F80" s="100">
        <f t="shared" si="7"/>
        <v>653690</v>
      </c>
      <c r="G80" s="100">
        <f t="shared" si="7"/>
        <v>653690</v>
      </c>
      <c r="H80" s="100">
        <f t="shared" si="7"/>
        <v>653690</v>
      </c>
      <c r="I80" s="110"/>
    </row>
    <row r="81" spans="1:8" ht="15">
      <c r="A81" s="38" t="s">
        <v>174</v>
      </c>
      <c r="B81" s="102" t="s">
        <v>96</v>
      </c>
      <c r="C81" s="99" t="s">
        <v>226</v>
      </c>
      <c r="D81" s="68" t="s">
        <v>74</v>
      </c>
      <c r="E81" s="99" t="s">
        <v>97</v>
      </c>
      <c r="F81" s="100">
        <f t="shared" si="7"/>
        <v>653690</v>
      </c>
      <c r="G81" s="100">
        <f t="shared" si="7"/>
        <v>653690</v>
      </c>
      <c r="H81" s="100">
        <f t="shared" si="7"/>
        <v>653690</v>
      </c>
    </row>
    <row r="82" spans="1:8" ht="45">
      <c r="A82" s="38" t="s">
        <v>175</v>
      </c>
      <c r="B82" s="102" t="s">
        <v>59</v>
      </c>
      <c r="C82" s="99" t="s">
        <v>226</v>
      </c>
      <c r="D82" s="68" t="s">
        <v>74</v>
      </c>
      <c r="E82" s="99" t="s">
        <v>83</v>
      </c>
      <c r="F82" s="100">
        <v>653690</v>
      </c>
      <c r="G82" s="128">
        <v>653690</v>
      </c>
      <c r="H82" s="128">
        <v>653690</v>
      </c>
    </row>
    <row r="83" spans="1:8" ht="15">
      <c r="A83" s="38" t="s">
        <v>176</v>
      </c>
      <c r="B83" s="86" t="s">
        <v>75</v>
      </c>
      <c r="C83" s="99" t="s">
        <v>226</v>
      </c>
      <c r="D83" s="68" t="s">
        <v>76</v>
      </c>
      <c r="E83" s="99"/>
      <c r="F83" s="128">
        <f>SUM(F84:F84)</f>
        <v>3900</v>
      </c>
      <c r="G83" s="128">
        <f>SUM(G84:G84)</f>
        <v>3900</v>
      </c>
      <c r="H83" s="128">
        <f>SUM(H84:H84)</f>
        <v>3900</v>
      </c>
    </row>
    <row r="84" spans="1:8" ht="15">
      <c r="A84" s="38" t="s">
        <v>177</v>
      </c>
      <c r="B84" s="86" t="s">
        <v>237</v>
      </c>
      <c r="C84" s="99" t="s">
        <v>226</v>
      </c>
      <c r="D84" s="68" t="s">
        <v>236</v>
      </c>
      <c r="E84" s="99"/>
      <c r="F84" s="128">
        <v>3900</v>
      </c>
      <c r="G84" s="128">
        <v>3900</v>
      </c>
      <c r="H84" s="128">
        <v>3900</v>
      </c>
    </row>
    <row r="85" spans="1:8" ht="15">
      <c r="A85" s="38" t="s">
        <v>178</v>
      </c>
      <c r="B85" s="102" t="s">
        <v>96</v>
      </c>
      <c r="C85" s="99" t="s">
        <v>226</v>
      </c>
      <c r="D85" s="68" t="s">
        <v>236</v>
      </c>
      <c r="E85" s="99" t="s">
        <v>97</v>
      </c>
      <c r="F85" s="128">
        <v>3900</v>
      </c>
      <c r="G85" s="128">
        <v>3900</v>
      </c>
      <c r="H85" s="128">
        <v>3900</v>
      </c>
    </row>
    <row r="86" spans="1:8" ht="45">
      <c r="A86" s="38" t="s">
        <v>179</v>
      </c>
      <c r="B86" s="102" t="s">
        <v>59</v>
      </c>
      <c r="C86" s="99" t="s">
        <v>226</v>
      </c>
      <c r="D86" s="68" t="s">
        <v>236</v>
      </c>
      <c r="E86" s="99" t="s">
        <v>83</v>
      </c>
      <c r="F86" s="128">
        <v>3900</v>
      </c>
      <c r="G86" s="128">
        <v>3900</v>
      </c>
      <c r="H86" s="128">
        <v>3900</v>
      </c>
    </row>
    <row r="87" spans="1:8" ht="15">
      <c r="A87" s="38" t="s">
        <v>180</v>
      </c>
      <c r="B87" s="86" t="s">
        <v>7</v>
      </c>
      <c r="C87" s="99" t="s">
        <v>226</v>
      </c>
      <c r="D87" s="68" t="s">
        <v>8</v>
      </c>
      <c r="E87" s="99"/>
      <c r="F87" s="128">
        <f aca="true" t="shared" si="8" ref="F87:H88">SUM(F88)</f>
        <v>42867</v>
      </c>
      <c r="G87" s="128">
        <f t="shared" si="8"/>
        <v>42867</v>
      </c>
      <c r="H87" s="128">
        <f t="shared" si="8"/>
        <v>42867</v>
      </c>
    </row>
    <row r="88" spans="1:8" ht="15">
      <c r="A88" s="38" t="s">
        <v>181</v>
      </c>
      <c r="B88" s="86" t="s">
        <v>21</v>
      </c>
      <c r="C88" s="99" t="s">
        <v>226</v>
      </c>
      <c r="D88" s="68" t="s">
        <v>20</v>
      </c>
      <c r="E88" s="99"/>
      <c r="F88" s="128">
        <f t="shared" si="8"/>
        <v>42867</v>
      </c>
      <c r="G88" s="128">
        <f t="shared" si="8"/>
        <v>42867</v>
      </c>
      <c r="H88" s="128">
        <f t="shared" si="8"/>
        <v>42867</v>
      </c>
    </row>
    <row r="89" spans="1:8" ht="15">
      <c r="A89" s="38" t="s">
        <v>182</v>
      </c>
      <c r="B89" s="102" t="s">
        <v>96</v>
      </c>
      <c r="C89" s="99" t="s">
        <v>226</v>
      </c>
      <c r="D89" s="68" t="s">
        <v>20</v>
      </c>
      <c r="E89" s="99" t="s">
        <v>97</v>
      </c>
      <c r="F89" s="128">
        <v>42867</v>
      </c>
      <c r="G89" s="128">
        <v>42867</v>
      </c>
      <c r="H89" s="128">
        <v>42867</v>
      </c>
    </row>
    <row r="90" spans="1:8" ht="30.75" customHeight="1">
      <c r="A90" s="38" t="s">
        <v>183</v>
      </c>
      <c r="B90" s="102" t="s">
        <v>6</v>
      </c>
      <c r="C90" s="99" t="s">
        <v>226</v>
      </c>
      <c r="D90" s="68" t="s">
        <v>20</v>
      </c>
      <c r="E90" s="99" t="s">
        <v>104</v>
      </c>
      <c r="F90" s="128">
        <v>42867</v>
      </c>
      <c r="G90" s="128">
        <v>42867</v>
      </c>
      <c r="H90" s="128">
        <v>42867</v>
      </c>
    </row>
    <row r="91" spans="1:8" ht="15">
      <c r="A91" s="38" t="s">
        <v>184</v>
      </c>
      <c r="B91" s="71" t="s">
        <v>111</v>
      </c>
      <c r="C91" s="68" t="s">
        <v>230</v>
      </c>
      <c r="D91" s="89"/>
      <c r="E91" s="123"/>
      <c r="F91" s="109">
        <f>F92</f>
        <v>1000</v>
      </c>
      <c r="G91" s="109">
        <f aca="true" t="shared" si="9" ref="G91:H94">G92</f>
        <v>1000</v>
      </c>
      <c r="H91" s="109">
        <f t="shared" si="9"/>
        <v>1000</v>
      </c>
    </row>
    <row r="92" spans="1:8" ht="15">
      <c r="A92" s="38" t="s">
        <v>185</v>
      </c>
      <c r="B92" s="87" t="s">
        <v>75</v>
      </c>
      <c r="C92" s="68" t="s">
        <v>230</v>
      </c>
      <c r="D92" s="68" t="s">
        <v>76</v>
      </c>
      <c r="E92" s="99"/>
      <c r="F92" s="100">
        <f>F93</f>
        <v>1000</v>
      </c>
      <c r="G92" s="100">
        <f t="shared" si="9"/>
        <v>1000</v>
      </c>
      <c r="H92" s="100">
        <f t="shared" si="9"/>
        <v>1000</v>
      </c>
    </row>
    <row r="93" spans="1:8" ht="15">
      <c r="A93" s="38" t="s">
        <v>186</v>
      </c>
      <c r="B93" s="88" t="s">
        <v>2</v>
      </c>
      <c r="C93" s="68" t="s">
        <v>230</v>
      </c>
      <c r="D93" s="68" t="s">
        <v>19</v>
      </c>
      <c r="E93" s="99"/>
      <c r="F93" s="100">
        <f>F94</f>
        <v>1000</v>
      </c>
      <c r="G93" s="100">
        <f t="shared" si="9"/>
        <v>1000</v>
      </c>
      <c r="H93" s="100">
        <f t="shared" si="9"/>
        <v>1000</v>
      </c>
    </row>
    <row r="94" spans="1:8" ht="15">
      <c r="A94" s="38" t="s">
        <v>187</v>
      </c>
      <c r="B94" s="101" t="s">
        <v>66</v>
      </c>
      <c r="C94" s="68" t="s">
        <v>230</v>
      </c>
      <c r="D94" s="68" t="s">
        <v>19</v>
      </c>
      <c r="E94" s="99" t="s">
        <v>97</v>
      </c>
      <c r="F94" s="100">
        <f>F95</f>
        <v>1000</v>
      </c>
      <c r="G94" s="100">
        <f t="shared" si="9"/>
        <v>1000</v>
      </c>
      <c r="H94" s="100">
        <f t="shared" si="9"/>
        <v>1000</v>
      </c>
    </row>
    <row r="95" spans="1:8" ht="15">
      <c r="A95" s="38" t="s">
        <v>188</v>
      </c>
      <c r="B95" s="103" t="s">
        <v>115</v>
      </c>
      <c r="C95" s="68" t="s">
        <v>230</v>
      </c>
      <c r="D95" s="68" t="s">
        <v>19</v>
      </c>
      <c r="E95" s="99" t="s">
        <v>40</v>
      </c>
      <c r="F95" s="100">
        <v>1000</v>
      </c>
      <c r="G95" s="100">
        <v>1000</v>
      </c>
      <c r="H95" s="100">
        <v>1000</v>
      </c>
    </row>
    <row r="96" spans="1:8" ht="57">
      <c r="A96" s="38" t="s">
        <v>189</v>
      </c>
      <c r="B96" s="71" t="s">
        <v>246</v>
      </c>
      <c r="C96" s="89" t="s">
        <v>227</v>
      </c>
      <c r="D96" s="89"/>
      <c r="E96" s="123"/>
      <c r="F96" s="109">
        <f>SUM(F97+F101)</f>
        <v>52413</v>
      </c>
      <c r="G96" s="109">
        <f>SUM(G97+G101)</f>
        <v>0</v>
      </c>
      <c r="H96" s="109">
        <f>SUM(H97+H101)</f>
        <v>0</v>
      </c>
    </row>
    <row r="97" spans="1:8" ht="60">
      <c r="A97" s="38" t="s">
        <v>190</v>
      </c>
      <c r="B97" s="86" t="s">
        <v>67</v>
      </c>
      <c r="C97" s="68" t="s">
        <v>227</v>
      </c>
      <c r="D97" s="68" t="s">
        <v>68</v>
      </c>
      <c r="E97" s="99"/>
      <c r="F97" s="104">
        <f>SUM(F98:F98)</f>
        <v>36842</v>
      </c>
      <c r="G97" s="104">
        <v>0</v>
      </c>
      <c r="H97" s="104">
        <v>0</v>
      </c>
    </row>
    <row r="98" spans="1:8" ht="30">
      <c r="A98" s="38" t="s">
        <v>191</v>
      </c>
      <c r="B98" s="86" t="s">
        <v>69</v>
      </c>
      <c r="C98" s="68" t="s">
        <v>227</v>
      </c>
      <c r="D98" s="68" t="s">
        <v>70</v>
      </c>
      <c r="E98" s="99"/>
      <c r="F98" s="128">
        <v>36842</v>
      </c>
      <c r="G98" s="104">
        <v>0</v>
      </c>
      <c r="H98" s="104">
        <v>0</v>
      </c>
    </row>
    <row r="99" spans="1:8" ht="15">
      <c r="A99" s="38" t="s">
        <v>196</v>
      </c>
      <c r="B99" s="136" t="s">
        <v>51</v>
      </c>
      <c r="C99" s="68" t="s">
        <v>227</v>
      </c>
      <c r="D99" s="68" t="s">
        <v>70</v>
      </c>
      <c r="E99" s="99" t="s">
        <v>46</v>
      </c>
      <c r="F99" s="128">
        <v>36842</v>
      </c>
      <c r="G99" s="104">
        <v>0</v>
      </c>
      <c r="H99" s="104">
        <v>0</v>
      </c>
    </row>
    <row r="100" spans="1:8" ht="15">
      <c r="A100" s="38" t="s">
        <v>197</v>
      </c>
      <c r="B100" s="86" t="s">
        <v>9</v>
      </c>
      <c r="C100" s="68" t="s">
        <v>227</v>
      </c>
      <c r="D100" s="68" t="s">
        <v>70</v>
      </c>
      <c r="E100" s="99" t="s">
        <v>47</v>
      </c>
      <c r="F100" s="128">
        <v>36842</v>
      </c>
      <c r="G100" s="104">
        <v>0</v>
      </c>
      <c r="H100" s="104">
        <v>0</v>
      </c>
    </row>
    <row r="101" spans="1:8" ht="30">
      <c r="A101" s="38" t="s">
        <v>198</v>
      </c>
      <c r="B101" s="86" t="s">
        <v>71</v>
      </c>
      <c r="C101" s="68" t="s">
        <v>227</v>
      </c>
      <c r="D101" s="68" t="s">
        <v>72</v>
      </c>
      <c r="E101" s="99"/>
      <c r="F101" s="104">
        <f>SUM(F104)</f>
        <v>15571</v>
      </c>
      <c r="G101" s="104">
        <v>0</v>
      </c>
      <c r="H101" s="104">
        <v>0</v>
      </c>
    </row>
    <row r="102" spans="1:8" ht="30">
      <c r="A102" s="38" t="s">
        <v>199</v>
      </c>
      <c r="B102" s="86" t="s">
        <v>73</v>
      </c>
      <c r="C102" s="68" t="s">
        <v>227</v>
      </c>
      <c r="D102" s="68" t="s">
        <v>74</v>
      </c>
      <c r="E102" s="99"/>
      <c r="F102" s="104">
        <v>15571</v>
      </c>
      <c r="G102" s="104">
        <v>0</v>
      </c>
      <c r="H102" s="104">
        <v>0</v>
      </c>
    </row>
    <row r="103" spans="1:8" ht="15">
      <c r="A103" s="38" t="s">
        <v>200</v>
      </c>
      <c r="B103" s="136" t="s">
        <v>51</v>
      </c>
      <c r="C103" s="68" t="s">
        <v>227</v>
      </c>
      <c r="D103" s="68" t="s">
        <v>74</v>
      </c>
      <c r="E103" s="99" t="s">
        <v>46</v>
      </c>
      <c r="F103" s="104">
        <v>15571</v>
      </c>
      <c r="G103" s="104">
        <v>0</v>
      </c>
      <c r="H103" s="104">
        <v>0</v>
      </c>
    </row>
    <row r="104" spans="1:8" ht="15">
      <c r="A104" s="38" t="s">
        <v>201</v>
      </c>
      <c r="B104" s="86" t="s">
        <v>9</v>
      </c>
      <c r="C104" s="68" t="s">
        <v>227</v>
      </c>
      <c r="D104" s="68" t="s">
        <v>74</v>
      </c>
      <c r="E104" s="99" t="s">
        <v>47</v>
      </c>
      <c r="F104" s="104">
        <v>15571</v>
      </c>
      <c r="G104" s="104">
        <v>0</v>
      </c>
      <c r="H104" s="104">
        <v>0</v>
      </c>
    </row>
    <row r="105" spans="1:8" ht="57">
      <c r="A105" s="38" t="s">
        <v>202</v>
      </c>
      <c r="B105" s="124" t="s">
        <v>247</v>
      </c>
      <c r="C105" s="89" t="s">
        <v>228</v>
      </c>
      <c r="D105" s="89"/>
      <c r="E105" s="123"/>
      <c r="F105" s="109">
        <f aca="true" t="shared" si="10" ref="F105:H106">F106</f>
        <v>3300</v>
      </c>
      <c r="G105" s="109">
        <f t="shared" si="10"/>
        <v>3300</v>
      </c>
      <c r="H105" s="109">
        <f t="shared" si="10"/>
        <v>3300</v>
      </c>
    </row>
    <row r="106" spans="1:8" ht="30">
      <c r="A106" s="38" t="s">
        <v>203</v>
      </c>
      <c r="B106" s="86" t="s">
        <v>71</v>
      </c>
      <c r="C106" s="68" t="s">
        <v>228</v>
      </c>
      <c r="D106" s="68" t="s">
        <v>72</v>
      </c>
      <c r="E106" s="99"/>
      <c r="F106" s="100">
        <f t="shared" si="10"/>
        <v>3300</v>
      </c>
      <c r="G106" s="100">
        <f t="shared" si="10"/>
        <v>3300</v>
      </c>
      <c r="H106" s="100">
        <f t="shared" si="10"/>
        <v>3300</v>
      </c>
    </row>
    <row r="107" spans="1:8" ht="30">
      <c r="A107" s="38" t="s">
        <v>204</v>
      </c>
      <c r="B107" s="86" t="s">
        <v>73</v>
      </c>
      <c r="C107" s="68" t="s">
        <v>228</v>
      </c>
      <c r="D107" s="68" t="s">
        <v>74</v>
      </c>
      <c r="E107" s="99"/>
      <c r="F107" s="100">
        <f aca="true" t="shared" si="11" ref="F107:H108">SUM(F108)</f>
        <v>3300</v>
      </c>
      <c r="G107" s="100">
        <f t="shared" si="11"/>
        <v>3300</v>
      </c>
      <c r="H107" s="100">
        <f t="shared" si="11"/>
        <v>3300</v>
      </c>
    </row>
    <row r="108" spans="1:8" ht="15">
      <c r="A108" s="38" t="s">
        <v>205</v>
      </c>
      <c r="B108" s="86" t="s">
        <v>66</v>
      </c>
      <c r="C108" s="68" t="s">
        <v>228</v>
      </c>
      <c r="D108" s="68" t="s">
        <v>74</v>
      </c>
      <c r="E108" s="106" t="s">
        <v>97</v>
      </c>
      <c r="F108" s="100">
        <f t="shared" si="11"/>
        <v>3300</v>
      </c>
      <c r="G108" s="100">
        <f t="shared" si="11"/>
        <v>3300</v>
      </c>
      <c r="H108" s="100">
        <f t="shared" si="11"/>
        <v>3300</v>
      </c>
    </row>
    <row r="109" spans="1:8" ht="15">
      <c r="A109" s="38" t="s">
        <v>238</v>
      </c>
      <c r="B109" s="86" t="s">
        <v>35</v>
      </c>
      <c r="C109" s="68" t="s">
        <v>228</v>
      </c>
      <c r="D109" s="68" t="s">
        <v>74</v>
      </c>
      <c r="E109" s="106" t="s">
        <v>41</v>
      </c>
      <c r="F109" s="100">
        <v>3300</v>
      </c>
      <c r="G109" s="100">
        <v>3300</v>
      </c>
      <c r="H109" s="100">
        <v>3300</v>
      </c>
    </row>
    <row r="110" spans="1:8" ht="15">
      <c r="A110" s="38" t="s">
        <v>68</v>
      </c>
      <c r="B110" s="105" t="s">
        <v>116</v>
      </c>
      <c r="C110" s="106"/>
      <c r="D110" s="106"/>
      <c r="E110" s="106"/>
      <c r="F110" s="107">
        <f>'прил 6'!G103</f>
        <v>0</v>
      </c>
      <c r="G110" s="107">
        <v>150000</v>
      </c>
      <c r="H110" s="107">
        <v>295000</v>
      </c>
    </row>
    <row r="111" spans="1:8" s="64" customFormat="1" ht="15">
      <c r="A111" s="38" t="s">
        <v>248</v>
      </c>
      <c r="B111" s="108" t="s">
        <v>22</v>
      </c>
      <c r="C111" s="99"/>
      <c r="D111" s="99"/>
      <c r="E111" s="99"/>
      <c r="F111" s="109">
        <f>SUM(F11+F62+F69)</f>
        <v>6982113</v>
      </c>
      <c r="G111" s="109">
        <f>SUM(G11+G62+G69+G110)</f>
        <v>5942555</v>
      </c>
      <c r="H111" s="109">
        <f>SUM(H11+H62+H69+H110)</f>
        <v>5890188</v>
      </c>
    </row>
    <row r="112" spans="1:6" s="64" customFormat="1" ht="12.75">
      <c r="A112" s="61"/>
      <c r="B112" s="65"/>
      <c r="C112" s="62"/>
      <c r="D112" s="62"/>
      <c r="E112" s="62"/>
      <c r="F112" s="63"/>
    </row>
    <row r="113" spans="1:6" s="64" customFormat="1" ht="12.75">
      <c r="A113" s="61"/>
      <c r="B113" s="65"/>
      <c r="C113" s="62"/>
      <c r="D113" s="62"/>
      <c r="E113" s="62"/>
      <c r="F113" s="63"/>
    </row>
    <row r="114" spans="1:6" s="64" customFormat="1" ht="12.75">
      <c r="A114" s="61"/>
      <c r="B114" s="65"/>
      <c r="C114" s="62"/>
      <c r="D114" s="62"/>
      <c r="E114" s="62"/>
      <c r="F114" s="63"/>
    </row>
    <row r="115" spans="1:6" s="64" customFormat="1" ht="12.75">
      <c r="A115" s="61"/>
      <c r="B115" s="65"/>
      <c r="C115" s="62"/>
      <c r="D115" s="62"/>
      <c r="E115" s="62"/>
      <c r="F115" s="63"/>
    </row>
    <row r="116" spans="1:6" s="64" customFormat="1" ht="12.75">
      <c r="A116" s="61"/>
      <c r="B116" s="65"/>
      <c r="C116" s="62"/>
      <c r="D116" s="62"/>
      <c r="E116" s="62"/>
      <c r="F116" s="63"/>
    </row>
    <row r="117" spans="1:6" s="64" customFormat="1" ht="12.75">
      <c r="A117" s="61"/>
      <c r="B117" s="65"/>
      <c r="C117" s="62"/>
      <c r="D117" s="62"/>
      <c r="E117" s="62"/>
      <c r="F117" s="63"/>
    </row>
    <row r="118" spans="1:6" s="64" customFormat="1" ht="12.75">
      <c r="A118" s="61"/>
      <c r="B118" s="65"/>
      <c r="C118" s="62"/>
      <c r="D118" s="62"/>
      <c r="E118" s="62"/>
      <c r="F118" s="63"/>
    </row>
    <row r="119" spans="1:6" s="64" customFormat="1" ht="12.75">
      <c r="A119" s="61"/>
      <c r="B119" s="65"/>
      <c r="C119" s="62"/>
      <c r="D119" s="62"/>
      <c r="E119" s="62"/>
      <c r="F119" s="63"/>
    </row>
    <row r="120" spans="1:6" s="64" customFormat="1" ht="12.75">
      <c r="A120" s="61"/>
      <c r="B120" s="65"/>
      <c r="C120" s="62"/>
      <c r="D120" s="62"/>
      <c r="E120" s="62"/>
      <c r="F120" s="63"/>
    </row>
    <row r="121" spans="1:6" s="64" customFormat="1" ht="12.75">
      <c r="A121" s="61"/>
      <c r="B121" s="65"/>
      <c r="C121" s="62"/>
      <c r="D121" s="62"/>
      <c r="E121" s="62"/>
      <c r="F121" s="63"/>
    </row>
    <row r="122" spans="1:6" s="64" customFormat="1" ht="12.75">
      <c r="A122" s="61"/>
      <c r="B122" s="65"/>
      <c r="C122" s="62"/>
      <c r="D122" s="62"/>
      <c r="E122" s="62"/>
      <c r="F122" s="63"/>
    </row>
    <row r="123" spans="1:6" s="64" customFormat="1" ht="12.75">
      <c r="A123" s="61"/>
      <c r="B123" s="65"/>
      <c r="C123" s="62"/>
      <c r="D123" s="62"/>
      <c r="E123" s="62"/>
      <c r="F123" s="63"/>
    </row>
    <row r="124" spans="1:6" s="64" customFormat="1" ht="12.75">
      <c r="A124" s="61"/>
      <c r="B124" s="65"/>
      <c r="C124" s="62"/>
      <c r="D124" s="62"/>
      <c r="E124" s="62"/>
      <c r="F124" s="63"/>
    </row>
    <row r="125" spans="1:6" s="64" customFormat="1" ht="12.75">
      <c r="A125" s="61"/>
      <c r="B125" s="65"/>
      <c r="C125" s="62"/>
      <c r="D125" s="62"/>
      <c r="E125" s="62"/>
      <c r="F125" s="63"/>
    </row>
    <row r="126" spans="1:6" s="64" customFormat="1" ht="12.75">
      <c r="A126" s="61"/>
      <c r="B126" s="65"/>
      <c r="C126" s="62"/>
      <c r="D126" s="62"/>
      <c r="E126" s="62"/>
      <c r="F126" s="63"/>
    </row>
    <row r="127" spans="1:6" s="64" customFormat="1" ht="12.75">
      <c r="A127" s="61"/>
      <c r="B127" s="65"/>
      <c r="C127" s="62"/>
      <c r="D127" s="62"/>
      <c r="E127" s="62"/>
      <c r="F127" s="63"/>
    </row>
    <row r="128" spans="1:6" s="64" customFormat="1" ht="12.75">
      <c r="A128" s="61"/>
      <c r="B128" s="65"/>
      <c r="C128" s="62"/>
      <c r="D128" s="62"/>
      <c r="E128" s="62"/>
      <c r="F128" s="63"/>
    </row>
    <row r="129" spans="1:6" s="64" customFormat="1" ht="12.75">
      <c r="A129" s="61"/>
      <c r="B129" s="65"/>
      <c r="C129" s="62"/>
      <c r="D129" s="62"/>
      <c r="E129" s="62"/>
      <c r="F129" s="63"/>
    </row>
  </sheetData>
  <sheetProtection/>
  <mergeCells count="3">
    <mergeCell ref="A6:H6"/>
    <mergeCell ref="G1:H1"/>
    <mergeCell ref="G4:H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ОАБП</cp:lastModifiedBy>
  <cp:lastPrinted>2016-11-14T04:01:38Z</cp:lastPrinted>
  <dcterms:created xsi:type="dcterms:W3CDTF">2007-10-12T08:23:45Z</dcterms:created>
  <dcterms:modified xsi:type="dcterms:W3CDTF">2016-11-14T04:01:48Z</dcterms:modified>
  <cp:category/>
  <cp:version/>
  <cp:contentType/>
  <cp:contentStatus/>
</cp:coreProperties>
</file>