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<sst xmlns="http://schemas.openxmlformats.org/spreadsheetml/2006/main" count="952" uniqueCount="278">
  <si>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</si>
  <si>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</si>
  <si>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</si>
  <si>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</si>
  <si>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</si>
  <si>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</si>
  <si>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</si>
  <si>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</si>
  <si>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</si>
  <si>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</si>
  <si>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</si>
  <si>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</si>
  <si>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</si>
  <si>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</si>
  <si>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</si>
  <si>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</si>
  <si>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</si>
  <si>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</si>
  <si>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</si>
  <si>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</si>
  <si>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</si>
  <si>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</si>
  <si>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</si>
  <si>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</si>
  <si>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</si>
  <si>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</si>
  <si>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</si>
  <si>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</si>
  <si>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</si>
  <si>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</si>
  <si>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</si>
  <si>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</si>
  <si>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</si>
  <si>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</si>
  <si>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</si>
  <si>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</si>
  <si>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</si>
  <si>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</si>
  <si>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</si>
  <si>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</si>
  <si>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</si>
  <si>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</si>
  <si>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</si>
  <si>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</si>
  <si>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</si>
  <si>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</si>
  <si>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</si>
  <si>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</si>
  <si>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</si>
  <si>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</si>
  <si>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</si>
  <si>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</si>
  <si>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</si>
  <si>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</si>
  <si>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</si>
  <si>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</si>
  <si>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</si>
  <si>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</si>
  <si>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</si>
  <si>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</si>
  <si>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</si>
  <si>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</si>
  <si>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</si>
  <si>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</si>
  <si>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</si>
  <si>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</si>
  <si>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</si>
  <si>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</si>
  <si>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</si>
  <si>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</si>
  <si>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</si>
  <si>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</si>
  <si>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</si>
  <si>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</si>
  <si>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</si>
  <si>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</si>
  <si>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</si>
  <si>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</si>
  <si>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</si>
  <si>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</si>
  <si>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</si>
  <si>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</si>
  <si>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</si>
  <si>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</si>
  <si>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</si>
  <si>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</si>
  <si>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</si>
  <si>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</si>
  <si>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</si>
  <si>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</si>
  <si>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</si>
  <si>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</si>
  <si>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</si>
  <si>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</si>
  <si>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</si>
  <si>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</si>
  <si>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</si>
  <si>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</si>
  <si>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</si>
  <si>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</si>
  <si>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</si>
  <si>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</si>
  <si>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</si>
  <si>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</si>
  <si>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</si>
  <si>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</si>
  <si>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</si>
  <si>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</si>
  <si>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</si>
  <si>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</si>
  <si>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</si>
  <si>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</si>
  <si>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</si>
  <si>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</si>
  <si>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</si>
  <si>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</si>
  <si>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</si>
  <si>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</si>
  <si>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</si>
  <si>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</si>
  <si>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</si>
  <si>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</si>
  <si>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</si>
  <si>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</si>
  <si>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</si>
  <si>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</si>
  <si>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</si>
  <si>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</si>
  <si>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</si>
  <si>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</si>
  <si>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</si>
  <si>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</si>
  <si>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</si>
  <si>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</si>
  <si>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</si>
  <si>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0116000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</si>
  <si>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</si>
  <si>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</si>
  <si>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</si>
  <si>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</si>
  <si>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</si>
  <si>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</si>
  <si>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Жилищно хозяйство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</si>
  <si>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</si>
  <si>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</si>
  <si>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</si>
  <si>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</si>
  <si>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</si>
  <si>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</si>
  <si>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</si>
  <si>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</si>
  <si>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</si>
  <si>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</si>
  <si>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</si>
  <si>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</si>
  <si>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</si>
  <si>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</si>
  <si>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</si>
  <si>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</si>
  <si>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</si>
  <si>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</si>
  <si>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</si>
  <si>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</si>
  <si>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</si>
  <si>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</si>
  <si>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</si>
  <si>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</si>
  <si>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</si>
  <si>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</si>
  <si>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</si>
  <si>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</si>
  <si>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</si>
  <si>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</si>
  <si>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</si>
  <si>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</si>
  <si>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</si>
  <si>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</si>
  <si>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</si>
  <si>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</si>
  <si>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</si>
  <si>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</si>
  <si>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</si>
  <si>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</si>
  <si>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</si>
  <si>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</si>
  <si>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</si>
  <si>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</si>
  <si>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</si>
  <si>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</si>
  <si>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</si>
  <si>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</si>
  <si>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</si>
  <si>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</si>
  <si>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</si>
  <si>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</si>
  <si>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</si>
  <si>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</si>
  <si>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</si>
  <si>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</si>
  <si>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</si>
  <si>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</si>
  <si>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</si>
  <si>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</si>
  <si>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</si>
  <si>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</si>
  <si>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</si>
  <si>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</si>
  <si>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</si>
  <si>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</si>
  <si>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</si>
  <si>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Сумма на          2017 год</t>
  </si>
  <si>
    <t>итого расходов</t>
  </si>
  <si>
    <t>852</t>
  </si>
  <si>
    <t>Прочие расходы</t>
  </si>
  <si>
    <t>Администрация Благовещенского сельсовета Ирбейского района Красноярского края</t>
  </si>
  <si>
    <t>Муниципальная программа"Содействие развитию муниципального образования Благовещенский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</si>
  <si>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</si>
  <si>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Муниципальная программа "Содействие развитию муниципального образования  Благовещенский сельсовет на 2014-2016 годы"</t>
  </si>
  <si>
    <t>Муниципальная программа  Благовещенского сельсовета "Развитие культуры на 2014-2016 годы"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</si>
  <si>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</si>
  <si>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</si>
  <si>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</si>
  <si>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</si>
  <si>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</si>
  <si>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</si>
  <si>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</si>
  <si>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</si>
  <si>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</si>
  <si>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</si>
  <si>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</si>
  <si>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на 2016 год  и плановый период 2017-2018 годов</t>
  </si>
  <si>
    <t>Сумма на  2016 год</t>
  </si>
  <si>
    <t>Сумма на 2017 год</t>
  </si>
  <si>
    <t>Сумма на 2018 год</t>
  </si>
  <si>
    <t>Сумма на          2018 год</t>
  </si>
  <si>
    <t>на 2016 год и плановый период на 2017-2018 годов.</t>
  </si>
  <si>
    <t>0110000000</t>
  </si>
  <si>
    <t>0110060000</t>
  </si>
  <si>
    <t>01100600000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</si>
  <si>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</si>
  <si>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</si>
  <si>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</si>
  <si>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</si>
  <si>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</si>
  <si>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</si>
  <si>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</si>
  <si>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</si>
  <si>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</si>
  <si>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</si>
  <si>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0150005000</t>
  </si>
  <si>
    <t>0150005010</t>
  </si>
  <si>
    <t>0150005020</t>
  </si>
  <si>
    <t>0100000000</t>
  </si>
  <si>
    <t>0200000000</t>
  </si>
  <si>
    <t>0210000000</t>
  </si>
  <si>
    <t>0210044090</t>
  </si>
  <si>
    <t>1110004600</t>
  </si>
  <si>
    <t>1110051180</t>
  </si>
  <si>
    <t>1110075140</t>
  </si>
  <si>
    <t>Муниципальная программа Благовещенского сельсовета "Содействие развитию муниципального образования  Благовещенский сельсовет на 2016-2018 годы"</t>
  </si>
  <si>
    <t>Сумма на           2018 год</t>
  </si>
  <si>
    <t>1110000000</t>
  </si>
  <si>
    <t>1110007050</t>
  </si>
  <si>
    <t>1100000000</t>
  </si>
  <si>
    <t>сельского Совета депутатов</t>
  </si>
  <si>
    <t>611</t>
  </si>
  <si>
    <t>к  решению сельского</t>
  </si>
  <si>
    <t>к решению сельского</t>
  </si>
  <si>
    <t xml:space="preserve">к решению </t>
  </si>
  <si>
    <t>101</t>
  </si>
  <si>
    <t>62</t>
  </si>
  <si>
    <t>Субсидия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</si>
  <si>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Иные закупки товаров, работ и  услуг для обеспечения государственных (муниципальных) нужд</t>
  </si>
  <si>
    <t>Софинансирование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</t>
  </si>
  <si>
    <t>53</t>
  </si>
  <si>
    <t xml:space="preserve">от 19.04.2016г   № 8  </t>
  </si>
  <si>
    <t xml:space="preserve">от   19.04.2016 г   № 8 </t>
  </si>
  <si>
    <t>от 19.04.2016г   № 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</si>
</sst>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  <numFmt numFmtId="182" formatCode="0000000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13" fillId="31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2" fontId="19" fillId="31" borderId="10" xfId="0" applyNumberFormat="1" applyFont="1" applyFill="1" applyBorder="1" applyAlignment="1">
      <alignment horizontal="left" vertical="center" wrapText="1"/>
    </xf>
    <xf numFmtId="49" fontId="20" fillId="31" borderId="10" xfId="0" applyNumberFormat="1" applyFont="1" applyFill="1" applyBorder="1" applyAlignment="1">
      <alignment horizontal="center" vertical="center" wrapText="1"/>
    </xf>
    <xf numFmtId="49" fontId="21" fillId="31" borderId="10" xfId="0" applyNumberFormat="1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82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8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25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8.75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53</v>
      </c>
      <c r="F1" s="77"/>
    </row>
    <row r="2" spans="1:6" s="5" customFormat="1" ht="18.75">
      <c r="A2" s="7"/>
      <c r="B2" s="4"/>
      <c r="D2" s="13"/>
      <c r="E2" s="145" t="s">
        <v>267</v>
      </c>
      <c r="F2" s="145"/>
    </row>
    <row r="3" spans="1:6" s="5" customFormat="1" ht="18.75">
      <c r="A3" s="7"/>
      <c r="B3" s="4"/>
      <c r="D3" s="13"/>
      <c r="E3" s="145" t="s">
        <v>42</v>
      </c>
      <c r="F3" s="145"/>
    </row>
    <row r="4" spans="1:6" s="5" customFormat="1" ht="18.75">
      <c r="A4" s="7"/>
      <c r="B4" s="4"/>
      <c r="D4" s="13"/>
      <c r="E4" s="145" t="s">
        <v>275</v>
      </c>
      <c r="F4" s="14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8" t="s">
        <v>1</v>
      </c>
      <c r="B6" s="148"/>
      <c r="C6" s="148"/>
      <c r="D6" s="148"/>
      <c r="E6" s="148"/>
      <c r="F6" s="14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89</v>
      </c>
    </row>
    <row r="9" spans="1:6" ht="45" customHeight="1">
      <c r="A9" s="2" t="s">
        <v>95</v>
      </c>
      <c r="B9" s="2" t="s">
        <v>96</v>
      </c>
      <c r="C9" s="1" t="s">
        <v>97</v>
      </c>
      <c r="D9" s="15" t="s">
        <v>231</v>
      </c>
      <c r="E9" s="15" t="s">
        <v>232</v>
      </c>
      <c r="F9" s="15" t="s">
        <v>233</v>
      </c>
    </row>
    <row r="10" spans="1:6" ht="15.75">
      <c r="A10" s="24" t="s">
        <v>98</v>
      </c>
      <c r="B10" s="3" t="s">
        <v>98</v>
      </c>
      <c r="C10" s="3" t="s">
        <v>99</v>
      </c>
      <c r="D10" s="16" t="s">
        <v>100</v>
      </c>
      <c r="E10" s="16" t="s">
        <v>101</v>
      </c>
      <c r="F10" s="16" t="s">
        <v>102</v>
      </c>
    </row>
    <row r="11" spans="1:6" ht="31.5">
      <c r="A11" s="24" t="s">
        <v>98</v>
      </c>
      <c r="B11" s="22" t="s">
        <v>105</v>
      </c>
      <c r="C11" s="23" t="s">
        <v>106</v>
      </c>
      <c r="D11" s="78">
        <f>D12+D13+D14+D15+D16</f>
        <v>2393012.01</v>
      </c>
      <c r="E11" s="78">
        <f>E12+E13+E14+E15+E16</f>
        <v>2315019</v>
      </c>
      <c r="F11" s="78">
        <f>F12+F13+F14+F15+F16</f>
        <v>2315019</v>
      </c>
    </row>
    <row r="12" spans="1:6" ht="66.75" customHeight="1">
      <c r="A12" s="24" t="s">
        <v>99</v>
      </c>
      <c r="B12" s="10" t="s">
        <v>67</v>
      </c>
      <c r="C12" s="24" t="s">
        <v>107</v>
      </c>
      <c r="D12" s="79">
        <v>490169</v>
      </c>
      <c r="E12" s="79">
        <v>490169</v>
      </c>
      <c r="F12" s="79">
        <v>490169</v>
      </c>
    </row>
    <row r="13" spans="1:6" ht="126">
      <c r="A13" s="24" t="s">
        <v>100</v>
      </c>
      <c r="B13" s="10" t="s">
        <v>68</v>
      </c>
      <c r="C13" s="1" t="s">
        <v>92</v>
      </c>
      <c r="D13" s="80">
        <v>1855788.01</v>
      </c>
      <c r="E13" s="80">
        <v>1777795</v>
      </c>
      <c r="F13" s="80">
        <v>1777795</v>
      </c>
    </row>
    <row r="14" spans="1:6" ht="94.5">
      <c r="A14" s="24" t="s">
        <v>101</v>
      </c>
      <c r="B14" s="10" t="s">
        <v>69</v>
      </c>
      <c r="C14" s="1" t="s">
        <v>113</v>
      </c>
      <c r="D14" s="80">
        <v>42655</v>
      </c>
      <c r="E14" s="80">
        <v>42655</v>
      </c>
      <c r="F14" s="80">
        <v>42655</v>
      </c>
    </row>
    <row r="15" spans="1:6" ht="15.75">
      <c r="A15" s="24" t="s">
        <v>102</v>
      </c>
      <c r="B15" s="10" t="s">
        <v>70</v>
      </c>
      <c r="C15" s="1" t="s">
        <v>48</v>
      </c>
      <c r="D15" s="80">
        <v>1000</v>
      </c>
      <c r="E15" s="80">
        <v>1000</v>
      </c>
      <c r="F15" s="80">
        <v>1000</v>
      </c>
    </row>
    <row r="16" spans="1:6" ht="31.5">
      <c r="A16" s="24" t="s">
        <v>103</v>
      </c>
      <c r="B16" s="10" t="s">
        <v>43</v>
      </c>
      <c r="C16" s="1" t="s">
        <v>49</v>
      </c>
      <c r="D16" s="80">
        <v>3400</v>
      </c>
      <c r="E16" s="80">
        <v>3400</v>
      </c>
      <c r="F16" s="80">
        <v>3400</v>
      </c>
    </row>
    <row r="17" spans="1:6" ht="15.75">
      <c r="A17" s="24" t="s">
        <v>104</v>
      </c>
      <c r="B17" s="22" t="s">
        <v>59</v>
      </c>
      <c r="C17" s="25" t="s">
        <v>54</v>
      </c>
      <c r="D17" s="81">
        <f>D18</f>
        <v>53017</v>
      </c>
      <c r="E17" s="81">
        <f>E18</f>
        <v>55050</v>
      </c>
      <c r="F17" s="81">
        <f>F18</f>
        <v>0</v>
      </c>
    </row>
    <row r="18" spans="1:6" ht="31.5">
      <c r="A18" s="24" t="s">
        <v>108</v>
      </c>
      <c r="B18" s="10" t="s">
        <v>60</v>
      </c>
      <c r="C18" s="1" t="s">
        <v>55</v>
      </c>
      <c r="D18" s="80">
        <v>53017</v>
      </c>
      <c r="E18" s="80">
        <v>55050</v>
      </c>
      <c r="F18" s="80">
        <v>0</v>
      </c>
    </row>
    <row r="19" spans="1:6" ht="50.25" customHeight="1">
      <c r="A19" s="24" t="s">
        <v>109</v>
      </c>
      <c r="B19" s="22" t="s">
        <v>58</v>
      </c>
      <c r="C19" s="25" t="s">
        <v>57</v>
      </c>
      <c r="D19" s="81">
        <f>D20</f>
        <v>9483</v>
      </c>
      <c r="E19" s="81">
        <f>E20</f>
        <v>9483</v>
      </c>
      <c r="F19" s="81">
        <f>F20</f>
        <v>9483</v>
      </c>
    </row>
    <row r="20" spans="1:6" ht="78.75">
      <c r="A20" s="24" t="s">
        <v>110</v>
      </c>
      <c r="B20" s="28" t="s">
        <v>32</v>
      </c>
      <c r="C20" s="1" t="s">
        <v>33</v>
      </c>
      <c r="D20" s="80">
        <v>9483</v>
      </c>
      <c r="E20" s="80">
        <v>9483</v>
      </c>
      <c r="F20" s="80">
        <v>9483</v>
      </c>
    </row>
    <row r="21" spans="1:6" ht="15.75">
      <c r="A21" s="24" t="s">
        <v>111</v>
      </c>
      <c r="B21" s="22" t="s">
        <v>93</v>
      </c>
      <c r="C21" s="25" t="s">
        <v>94</v>
      </c>
      <c r="D21" s="81">
        <f>D22</f>
        <v>508179</v>
      </c>
      <c r="E21" s="81">
        <f>E22</f>
        <v>230177</v>
      </c>
      <c r="F21" s="81">
        <f>F22</f>
        <v>237401</v>
      </c>
    </row>
    <row r="22" spans="1:6" ht="33.75" customHeight="1">
      <c r="A22" s="24" t="s">
        <v>112</v>
      </c>
      <c r="B22" s="88" t="s">
        <v>5</v>
      </c>
      <c r="C22" s="1" t="s">
        <v>17</v>
      </c>
      <c r="D22" s="80">
        <v>508179</v>
      </c>
      <c r="E22" s="80">
        <v>230177</v>
      </c>
      <c r="F22" s="80">
        <v>237401</v>
      </c>
    </row>
    <row r="23" spans="1:6" ht="39" customHeight="1">
      <c r="A23" s="24" t="s">
        <v>61</v>
      </c>
      <c r="B23" s="22" t="s">
        <v>114</v>
      </c>
      <c r="C23" s="25" t="s">
        <v>115</v>
      </c>
      <c r="D23" s="81">
        <f>SUM(D24:D26)</f>
        <v>2382727</v>
      </c>
      <c r="E23" s="81">
        <f>SUM(E24:E26)</f>
        <v>1539442</v>
      </c>
      <c r="F23" s="81">
        <f>SUM(F24:F26)</f>
        <v>1449142</v>
      </c>
    </row>
    <row r="24" spans="1:6" ht="22.5" customHeight="1">
      <c r="A24" s="24" t="s">
        <v>146</v>
      </c>
      <c r="B24" s="10" t="s">
        <v>132</v>
      </c>
      <c r="C24" s="1" t="s">
        <v>133</v>
      </c>
      <c r="D24" s="80">
        <v>7800</v>
      </c>
      <c r="E24" s="80">
        <v>7800</v>
      </c>
      <c r="F24" s="80">
        <v>7800</v>
      </c>
    </row>
    <row r="25" spans="1:6" ht="15.75">
      <c r="A25" s="24" t="s">
        <v>147</v>
      </c>
      <c r="B25" s="10" t="s">
        <v>44</v>
      </c>
      <c r="C25" s="1" t="s">
        <v>116</v>
      </c>
      <c r="D25" s="80">
        <v>50664</v>
      </c>
      <c r="E25" s="80">
        <v>50664</v>
      </c>
      <c r="F25" s="80">
        <v>50664</v>
      </c>
    </row>
    <row r="26" spans="1:6" ht="15.75">
      <c r="A26" s="24" t="s">
        <v>148</v>
      </c>
      <c r="B26" s="10" t="s">
        <v>23</v>
      </c>
      <c r="C26" s="1" t="s">
        <v>22</v>
      </c>
      <c r="D26" s="80">
        <v>2324263</v>
      </c>
      <c r="E26" s="135">
        <v>1480978</v>
      </c>
      <c r="F26" s="135">
        <v>1390678</v>
      </c>
    </row>
    <row r="27" spans="1:6" ht="15.75">
      <c r="A27" s="24" t="s">
        <v>36</v>
      </c>
      <c r="B27" s="22" t="s">
        <v>50</v>
      </c>
      <c r="C27" s="25" t="s">
        <v>90</v>
      </c>
      <c r="D27" s="81">
        <f>D28</f>
        <v>1217753</v>
      </c>
      <c r="E27" s="81">
        <f>E28</f>
        <v>1103000</v>
      </c>
      <c r="F27" s="81">
        <f>F28</f>
        <v>1103000</v>
      </c>
    </row>
    <row r="28" spans="1:6" ht="15.75">
      <c r="A28" s="24" t="s">
        <v>131</v>
      </c>
      <c r="B28" s="10" t="s">
        <v>45</v>
      </c>
      <c r="C28" s="1" t="s">
        <v>91</v>
      </c>
      <c r="D28" s="80">
        <v>1217753</v>
      </c>
      <c r="E28" s="80">
        <v>1103000</v>
      </c>
      <c r="F28" s="80">
        <v>1103000</v>
      </c>
    </row>
    <row r="29" spans="1:6" ht="31.5">
      <c r="A29" s="24" t="s">
        <v>37</v>
      </c>
      <c r="B29" s="22" t="s">
        <v>46</v>
      </c>
      <c r="C29" s="25" t="s">
        <v>47</v>
      </c>
      <c r="D29" s="81">
        <f>D30</f>
        <v>21582</v>
      </c>
      <c r="E29" s="81">
        <f>E30</f>
        <v>21582</v>
      </c>
      <c r="F29" s="81">
        <f>F30</f>
        <v>21582</v>
      </c>
    </row>
    <row r="30" spans="1:6" ht="35.25" customHeight="1">
      <c r="A30" s="24" t="s">
        <v>149</v>
      </c>
      <c r="B30" s="10" t="s">
        <v>51</v>
      </c>
      <c r="C30" s="1" t="s">
        <v>52</v>
      </c>
      <c r="D30" s="80">
        <v>21582</v>
      </c>
      <c r="E30" s="80">
        <v>21582</v>
      </c>
      <c r="F30" s="80">
        <v>21582</v>
      </c>
    </row>
    <row r="31" spans="1:6" ht="35.25" customHeight="1">
      <c r="A31" s="24" t="s">
        <v>150</v>
      </c>
      <c r="B31" s="22" t="s">
        <v>211</v>
      </c>
      <c r="C31" s="1"/>
      <c r="D31" s="136">
        <f>SUM(D11+D17+D19+D21+D23+D27+D29)</f>
        <v>6585753.01</v>
      </c>
      <c r="E31" s="136">
        <f>SUM(E11+E17+E19+E21+E23+E27+E29)</f>
        <v>5273753</v>
      </c>
      <c r="F31" s="136">
        <f>SUM(F11+F17+F19+F21+F23+F27+F29)</f>
        <v>5135627</v>
      </c>
    </row>
    <row r="32" spans="1:6" ht="31.5">
      <c r="A32" s="24" t="s">
        <v>151</v>
      </c>
      <c r="B32" s="22" t="s">
        <v>62</v>
      </c>
      <c r="C32" s="1" t="s">
        <v>63</v>
      </c>
      <c r="D32" s="80">
        <v>0</v>
      </c>
      <c r="E32" s="80">
        <v>150000</v>
      </c>
      <c r="F32" s="80">
        <v>280000</v>
      </c>
    </row>
    <row r="33" spans="1:6" ht="15.75">
      <c r="A33" s="146"/>
      <c r="B33" s="147"/>
      <c r="C33" s="25"/>
      <c r="D33" s="81">
        <f>SUM(D11+D17+D19+D21+D23+D27+D29)</f>
        <v>6585753.01</v>
      </c>
      <c r="E33" s="81">
        <f>SUM(E31:E32)</f>
        <v>5423753</v>
      </c>
      <c r="F33" s="81">
        <f>SUM(F31:F32)</f>
        <v>5415627</v>
      </c>
    </row>
  </sheetData>
  <sheetProtection/>
  <mergeCells count="5">
    <mergeCell ref="E3:F3"/>
    <mergeCell ref="E2:F2"/>
    <mergeCell ref="A33:B33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SheetLayoutView="75" zoomScalePageLayoutView="0" workbookViewId="0" topLeftCell="A94">
      <selection activeCell="H4" sqref="H4:I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2.375" style="32" customWidth="1"/>
    <col min="7" max="7" width="16.25390625" style="39" customWidth="1"/>
    <col min="8" max="8" width="15.625" style="39" customWidth="1"/>
    <col min="9" max="9" width="17.75390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268</v>
      </c>
      <c r="I2" s="85"/>
    </row>
    <row r="3" spans="7:9" ht="18.75">
      <c r="G3" s="35"/>
      <c r="H3" s="86" t="s">
        <v>264</v>
      </c>
      <c r="I3" s="85"/>
    </row>
    <row r="4" spans="6:9" ht="18.75">
      <c r="F4" s="40"/>
      <c r="G4" s="36"/>
      <c r="H4" s="145" t="s">
        <v>276</v>
      </c>
      <c r="I4" s="145"/>
    </row>
    <row r="6" spans="1:9" ht="18.75">
      <c r="A6" s="149" t="s">
        <v>4</v>
      </c>
      <c r="B6" s="149"/>
      <c r="C6" s="149"/>
      <c r="D6" s="149"/>
      <c r="E6" s="149"/>
      <c r="F6" s="149"/>
      <c r="G6" s="149"/>
      <c r="H6" s="149"/>
      <c r="I6" s="149"/>
    </row>
    <row r="7" spans="1:9" ht="18.75">
      <c r="A7" s="149" t="s">
        <v>235</v>
      </c>
      <c r="B7" s="149"/>
      <c r="C7" s="149"/>
      <c r="D7" s="149"/>
      <c r="E7" s="149"/>
      <c r="F7" s="149"/>
      <c r="G7" s="149"/>
      <c r="H7" s="149"/>
      <c r="I7" s="149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129</v>
      </c>
    </row>
    <row r="10" spans="1:9" ht="38.25">
      <c r="A10" s="41" t="s">
        <v>95</v>
      </c>
      <c r="B10" s="41" t="s">
        <v>71</v>
      </c>
      <c r="C10" s="42" t="s">
        <v>72</v>
      </c>
      <c r="D10" s="42" t="s">
        <v>73</v>
      </c>
      <c r="E10" s="42" t="s">
        <v>40</v>
      </c>
      <c r="F10" s="42" t="s">
        <v>41</v>
      </c>
      <c r="G10" s="64" t="s">
        <v>125</v>
      </c>
      <c r="H10" s="64" t="s">
        <v>210</v>
      </c>
      <c r="I10" s="64" t="s">
        <v>234</v>
      </c>
    </row>
    <row r="11" spans="1:9" ht="15.75">
      <c r="A11" s="44" t="s">
        <v>98</v>
      </c>
      <c r="B11" s="42" t="s">
        <v>99</v>
      </c>
      <c r="C11" s="44" t="s">
        <v>100</v>
      </c>
      <c r="D11" s="42" t="s">
        <v>101</v>
      </c>
      <c r="E11" s="44" t="s">
        <v>102</v>
      </c>
      <c r="F11" s="42" t="s">
        <v>103</v>
      </c>
      <c r="G11" s="44" t="s">
        <v>104</v>
      </c>
      <c r="H11" s="42" t="s">
        <v>108</v>
      </c>
      <c r="I11" s="44" t="s">
        <v>109</v>
      </c>
    </row>
    <row r="12" spans="1:9" ht="42.75">
      <c r="A12" s="42" t="s">
        <v>98</v>
      </c>
      <c r="B12" s="75" t="s">
        <v>214</v>
      </c>
      <c r="C12" s="72" t="s">
        <v>134</v>
      </c>
      <c r="D12" s="72"/>
      <c r="E12" s="73"/>
      <c r="F12" s="72"/>
      <c r="G12" s="74"/>
      <c r="H12" s="74"/>
      <c r="I12" s="74"/>
    </row>
    <row r="13" spans="1:9" ht="31.5">
      <c r="A13" s="42" t="s">
        <v>99</v>
      </c>
      <c r="B13" s="117" t="s">
        <v>75</v>
      </c>
      <c r="C13" s="118" t="s">
        <v>134</v>
      </c>
      <c r="D13" s="118" t="s">
        <v>106</v>
      </c>
      <c r="E13" s="119" t="s">
        <v>74</v>
      </c>
      <c r="F13" s="118" t="s">
        <v>74</v>
      </c>
      <c r="G13" s="120">
        <f>SUM(G14+G19+G30+G35+G39)</f>
        <v>2393012.01</v>
      </c>
      <c r="H13" s="120">
        <f>SUM(H14+H19+H30+H35+H39)</f>
        <v>2315019</v>
      </c>
      <c r="I13" s="120">
        <f>SUM(I41+I35+I30+I28+I24+I22+I15)</f>
        <v>2315019</v>
      </c>
    </row>
    <row r="14" spans="1:9" ht="38.25">
      <c r="A14" s="42" t="s">
        <v>100</v>
      </c>
      <c r="B14" s="45" t="s">
        <v>119</v>
      </c>
      <c r="C14" s="72" t="s">
        <v>134</v>
      </c>
      <c r="D14" s="42" t="s">
        <v>107</v>
      </c>
      <c r="E14" s="70" t="s">
        <v>74</v>
      </c>
      <c r="F14" s="42" t="s">
        <v>74</v>
      </c>
      <c r="G14" s="64">
        <f>G15</f>
        <v>490169</v>
      </c>
      <c r="H14" s="64">
        <v>490169</v>
      </c>
      <c r="I14" s="64">
        <v>490169</v>
      </c>
    </row>
    <row r="15" spans="1:9" ht="25.5">
      <c r="A15" s="42" t="s">
        <v>101</v>
      </c>
      <c r="B15" s="45" t="s">
        <v>120</v>
      </c>
      <c r="C15" s="72" t="s">
        <v>134</v>
      </c>
      <c r="D15" s="42" t="s">
        <v>107</v>
      </c>
      <c r="E15" s="42" t="s">
        <v>263</v>
      </c>
      <c r="F15" s="42" t="s">
        <v>74</v>
      </c>
      <c r="G15" s="64">
        <f>G16</f>
        <v>490169</v>
      </c>
      <c r="H15" s="64">
        <v>490169</v>
      </c>
      <c r="I15" s="64">
        <v>490169</v>
      </c>
    </row>
    <row r="16" spans="1:9" ht="15.75">
      <c r="A16" s="42" t="s">
        <v>102</v>
      </c>
      <c r="B16" s="45" t="s">
        <v>118</v>
      </c>
      <c r="C16" s="72" t="s">
        <v>134</v>
      </c>
      <c r="D16" s="42" t="s">
        <v>107</v>
      </c>
      <c r="E16" s="42" t="s">
        <v>256</v>
      </c>
      <c r="F16" s="42" t="s">
        <v>74</v>
      </c>
      <c r="G16" s="64">
        <f>G17</f>
        <v>490169</v>
      </c>
      <c r="H16" s="64">
        <v>490169</v>
      </c>
      <c r="I16" s="64">
        <v>490169</v>
      </c>
    </row>
    <row r="17" spans="1:11" ht="63.75">
      <c r="A17" s="42" t="s">
        <v>103</v>
      </c>
      <c r="B17" s="45" t="s">
        <v>76</v>
      </c>
      <c r="C17" s="72" t="s">
        <v>134</v>
      </c>
      <c r="D17" s="42" t="s">
        <v>107</v>
      </c>
      <c r="E17" s="42" t="s">
        <v>256</v>
      </c>
      <c r="F17" s="42" t="s">
        <v>77</v>
      </c>
      <c r="G17" s="64">
        <v>490169</v>
      </c>
      <c r="H17" s="64">
        <v>490169</v>
      </c>
      <c r="I17" s="64">
        <v>490169</v>
      </c>
      <c r="K17" s="5" t="s">
        <v>136</v>
      </c>
    </row>
    <row r="18" spans="1:9" ht="25.5">
      <c r="A18" s="42" t="s">
        <v>104</v>
      </c>
      <c r="B18" s="45" t="s">
        <v>78</v>
      </c>
      <c r="C18" s="72" t="s">
        <v>134</v>
      </c>
      <c r="D18" s="42" t="s">
        <v>107</v>
      </c>
      <c r="E18" s="42" t="s">
        <v>256</v>
      </c>
      <c r="F18" s="42" t="s">
        <v>79</v>
      </c>
      <c r="G18" s="64">
        <v>490169</v>
      </c>
      <c r="H18" s="64">
        <v>490169</v>
      </c>
      <c r="I18" s="64">
        <v>490169</v>
      </c>
    </row>
    <row r="19" spans="1:9" ht="51">
      <c r="A19" s="42" t="s">
        <v>109</v>
      </c>
      <c r="B19" s="45" t="s">
        <v>68</v>
      </c>
      <c r="C19" s="72" t="s">
        <v>134</v>
      </c>
      <c r="D19" s="42" t="s">
        <v>92</v>
      </c>
      <c r="E19" s="42" t="s">
        <v>74</v>
      </c>
      <c r="F19" s="42" t="s">
        <v>74</v>
      </c>
      <c r="G19" s="64">
        <f>SUM(G20)</f>
        <v>1855788.01</v>
      </c>
      <c r="H19" s="64">
        <f aca="true" t="shared" si="0" ref="G19:I20">H20</f>
        <v>1777795</v>
      </c>
      <c r="I19" s="64">
        <f t="shared" si="0"/>
        <v>1777795</v>
      </c>
    </row>
    <row r="20" spans="1:9" ht="25.5">
      <c r="A20" s="42" t="s">
        <v>110</v>
      </c>
      <c r="B20" s="45" t="s">
        <v>120</v>
      </c>
      <c r="C20" s="72" t="s">
        <v>134</v>
      </c>
      <c r="D20" s="42" t="s">
        <v>92</v>
      </c>
      <c r="E20" s="42" t="s">
        <v>263</v>
      </c>
      <c r="F20" s="42" t="s">
        <v>74</v>
      </c>
      <c r="G20" s="64">
        <f t="shared" si="0"/>
        <v>1855788.01</v>
      </c>
      <c r="H20" s="64">
        <f t="shared" si="0"/>
        <v>1777795</v>
      </c>
      <c r="I20" s="64">
        <f t="shared" si="0"/>
        <v>1777795</v>
      </c>
    </row>
    <row r="21" spans="1:9" ht="25.5">
      <c r="A21" s="42" t="s">
        <v>111</v>
      </c>
      <c r="B21" s="45" t="s">
        <v>117</v>
      </c>
      <c r="C21" s="72" t="s">
        <v>134</v>
      </c>
      <c r="D21" s="42" t="s">
        <v>92</v>
      </c>
      <c r="E21" s="42" t="s">
        <v>256</v>
      </c>
      <c r="F21" s="42" t="s">
        <v>74</v>
      </c>
      <c r="G21" s="64">
        <f>G22+G24+G26+G28</f>
        <v>1855788.01</v>
      </c>
      <c r="H21" s="64">
        <f>H22+H24+H26+H28</f>
        <v>1777795</v>
      </c>
      <c r="I21" s="64">
        <f>I22+I24+I26+I28</f>
        <v>1777795</v>
      </c>
    </row>
    <row r="22" spans="1:9" ht="63.75">
      <c r="A22" s="42" t="s">
        <v>112</v>
      </c>
      <c r="B22" s="45" t="s">
        <v>76</v>
      </c>
      <c r="C22" s="72" t="s">
        <v>134</v>
      </c>
      <c r="D22" s="42" t="s">
        <v>92</v>
      </c>
      <c r="E22" s="42" t="s">
        <v>256</v>
      </c>
      <c r="F22" s="42" t="s">
        <v>77</v>
      </c>
      <c r="G22" s="64">
        <v>1233430</v>
      </c>
      <c r="H22" s="64">
        <v>1233430</v>
      </c>
      <c r="I22" s="64">
        <v>1233430</v>
      </c>
    </row>
    <row r="23" spans="1:9" ht="25.5">
      <c r="A23" s="42" t="s">
        <v>61</v>
      </c>
      <c r="B23" s="45" t="s">
        <v>78</v>
      </c>
      <c r="C23" s="72" t="s">
        <v>134</v>
      </c>
      <c r="D23" s="42" t="s">
        <v>92</v>
      </c>
      <c r="E23" s="42" t="s">
        <v>256</v>
      </c>
      <c r="F23" s="42" t="s">
        <v>79</v>
      </c>
      <c r="G23" s="64">
        <v>1233430</v>
      </c>
      <c r="H23" s="64">
        <v>1233430</v>
      </c>
      <c r="I23" s="64">
        <v>1233430</v>
      </c>
    </row>
    <row r="24" spans="1:9" ht="25.5">
      <c r="A24" s="42" t="s">
        <v>147</v>
      </c>
      <c r="B24" s="45" t="s">
        <v>80</v>
      </c>
      <c r="C24" s="72" t="s">
        <v>134</v>
      </c>
      <c r="D24" s="42" t="s">
        <v>92</v>
      </c>
      <c r="E24" s="42" t="s">
        <v>256</v>
      </c>
      <c r="F24" s="42" t="s">
        <v>81</v>
      </c>
      <c r="G24" s="64">
        <v>618458.01</v>
      </c>
      <c r="H24" s="64">
        <v>540465</v>
      </c>
      <c r="I24" s="64">
        <v>540465</v>
      </c>
    </row>
    <row r="25" spans="1:9" ht="38.25">
      <c r="A25" s="42" t="s">
        <v>148</v>
      </c>
      <c r="B25" s="45" t="s">
        <v>82</v>
      </c>
      <c r="C25" s="72" t="s">
        <v>134</v>
      </c>
      <c r="D25" s="42" t="s">
        <v>92</v>
      </c>
      <c r="E25" s="42" t="s">
        <v>256</v>
      </c>
      <c r="F25" s="42" t="s">
        <v>83</v>
      </c>
      <c r="G25" s="64">
        <v>618458.01</v>
      </c>
      <c r="H25" s="64">
        <v>540465</v>
      </c>
      <c r="I25" s="64">
        <v>540465</v>
      </c>
    </row>
    <row r="26" spans="1:9" ht="15.75">
      <c r="A26" s="42" t="s">
        <v>131</v>
      </c>
      <c r="B26" s="45" t="s">
        <v>12</v>
      </c>
      <c r="C26" s="72" t="s">
        <v>134</v>
      </c>
      <c r="D26" s="42" t="s">
        <v>92</v>
      </c>
      <c r="E26" s="42" t="s">
        <v>256</v>
      </c>
      <c r="F26" s="42" t="s">
        <v>13</v>
      </c>
      <c r="G26" s="64">
        <v>0</v>
      </c>
      <c r="H26" s="64">
        <v>0</v>
      </c>
      <c r="I26" s="64">
        <v>0</v>
      </c>
    </row>
    <row r="27" spans="1:9" ht="15.75">
      <c r="A27" s="42" t="s">
        <v>37</v>
      </c>
      <c r="B27" s="45" t="s">
        <v>29</v>
      </c>
      <c r="C27" s="72" t="s">
        <v>134</v>
      </c>
      <c r="D27" s="42" t="s">
        <v>92</v>
      </c>
      <c r="E27" s="42" t="s">
        <v>256</v>
      </c>
      <c r="F27" s="42" t="s">
        <v>28</v>
      </c>
      <c r="G27" s="64">
        <v>0</v>
      </c>
      <c r="H27" s="64">
        <v>0</v>
      </c>
      <c r="I27" s="64">
        <v>0</v>
      </c>
    </row>
    <row r="28" spans="1:9" ht="15.75">
      <c r="A28" s="42" t="s">
        <v>149</v>
      </c>
      <c r="B28" s="45" t="s">
        <v>213</v>
      </c>
      <c r="C28" s="72" t="s">
        <v>134</v>
      </c>
      <c r="D28" s="42" t="s">
        <v>92</v>
      </c>
      <c r="E28" s="42" t="s">
        <v>256</v>
      </c>
      <c r="F28" s="42" t="s">
        <v>85</v>
      </c>
      <c r="G28" s="64">
        <v>3900</v>
      </c>
      <c r="H28" s="64">
        <v>3900</v>
      </c>
      <c r="I28" s="64">
        <v>3900</v>
      </c>
    </row>
    <row r="29" spans="1:9" ht="15.75">
      <c r="A29" s="42" t="s">
        <v>150</v>
      </c>
      <c r="B29" s="45" t="s">
        <v>213</v>
      </c>
      <c r="C29" s="72" t="s">
        <v>134</v>
      </c>
      <c r="D29" s="42" t="s">
        <v>92</v>
      </c>
      <c r="E29" s="42" t="s">
        <v>256</v>
      </c>
      <c r="F29" s="42" t="s">
        <v>212</v>
      </c>
      <c r="G29" s="64">
        <v>3900</v>
      </c>
      <c r="H29" s="64">
        <v>3900</v>
      </c>
      <c r="I29" s="64">
        <v>3900</v>
      </c>
    </row>
    <row r="30" spans="1:9" ht="45" customHeight="1">
      <c r="A30" s="42" t="s">
        <v>151</v>
      </c>
      <c r="B30" s="87" t="s">
        <v>11</v>
      </c>
      <c r="C30" s="72" t="s">
        <v>134</v>
      </c>
      <c r="D30" s="42" t="s">
        <v>113</v>
      </c>
      <c r="E30" s="42"/>
      <c r="F30" s="42"/>
      <c r="G30" s="64">
        <f>G31</f>
        <v>42655</v>
      </c>
      <c r="H30" s="64">
        <v>42655</v>
      </c>
      <c r="I30" s="64">
        <v>42655</v>
      </c>
    </row>
    <row r="31" spans="1:9" ht="28.5" customHeight="1">
      <c r="A31" s="42" t="s">
        <v>152</v>
      </c>
      <c r="B31" s="45" t="s">
        <v>120</v>
      </c>
      <c r="C31" s="72" t="s">
        <v>134</v>
      </c>
      <c r="D31" s="42" t="s">
        <v>113</v>
      </c>
      <c r="E31" s="42" t="s">
        <v>263</v>
      </c>
      <c r="F31" s="42"/>
      <c r="G31" s="64">
        <f>G32</f>
        <v>42655</v>
      </c>
      <c r="H31" s="64">
        <v>42655</v>
      </c>
      <c r="I31" s="64">
        <v>42655</v>
      </c>
    </row>
    <row r="32" spans="1:9" ht="25.5">
      <c r="A32" s="42" t="s">
        <v>153</v>
      </c>
      <c r="B32" s="45" t="s">
        <v>117</v>
      </c>
      <c r="C32" s="72" t="s">
        <v>134</v>
      </c>
      <c r="D32" s="42" t="s">
        <v>113</v>
      </c>
      <c r="E32" s="42" t="s">
        <v>256</v>
      </c>
      <c r="F32" s="42"/>
      <c r="G32" s="64">
        <f>G33</f>
        <v>42655</v>
      </c>
      <c r="H32" s="64">
        <v>42655</v>
      </c>
      <c r="I32" s="64">
        <v>42655</v>
      </c>
    </row>
    <row r="33" spans="1:9" ht="15.75">
      <c r="A33" s="42" t="s">
        <v>154</v>
      </c>
      <c r="B33" s="45" t="s">
        <v>12</v>
      </c>
      <c r="C33" s="72" t="s">
        <v>134</v>
      </c>
      <c r="D33" s="42" t="s">
        <v>113</v>
      </c>
      <c r="E33" s="42" t="s">
        <v>256</v>
      </c>
      <c r="F33" s="42" t="s">
        <v>13</v>
      </c>
      <c r="G33" s="64">
        <v>42655</v>
      </c>
      <c r="H33" s="64">
        <v>42655</v>
      </c>
      <c r="I33" s="64">
        <v>42655</v>
      </c>
    </row>
    <row r="34" spans="1:9" ht="15.75">
      <c r="A34" s="42" t="s">
        <v>155</v>
      </c>
      <c r="B34" s="45" t="s">
        <v>29</v>
      </c>
      <c r="C34" s="72" t="s">
        <v>134</v>
      </c>
      <c r="D34" s="42" t="s">
        <v>113</v>
      </c>
      <c r="E34" s="42" t="s">
        <v>256</v>
      </c>
      <c r="F34" s="42" t="s">
        <v>28</v>
      </c>
      <c r="G34" s="64">
        <v>42655</v>
      </c>
      <c r="H34" s="64">
        <v>42655</v>
      </c>
      <c r="I34" s="64">
        <v>42655</v>
      </c>
    </row>
    <row r="35" spans="1:9" ht="15.75">
      <c r="A35" s="42" t="s">
        <v>38</v>
      </c>
      <c r="B35" s="45" t="s">
        <v>70</v>
      </c>
      <c r="C35" s="72" t="s">
        <v>134</v>
      </c>
      <c r="D35" s="42" t="s">
        <v>48</v>
      </c>
      <c r="E35" s="42"/>
      <c r="F35" s="42"/>
      <c r="G35" s="64">
        <f aca="true" t="shared" si="1" ref="G35:I36">G36</f>
        <v>1000</v>
      </c>
      <c r="H35" s="64">
        <f t="shared" si="1"/>
        <v>1000</v>
      </c>
      <c r="I35" s="64">
        <f t="shared" si="1"/>
        <v>1000</v>
      </c>
    </row>
    <row r="36" spans="1:9" ht="15.75">
      <c r="A36" s="42" t="s">
        <v>39</v>
      </c>
      <c r="B36" s="45" t="s">
        <v>121</v>
      </c>
      <c r="C36" s="72" t="s">
        <v>134</v>
      </c>
      <c r="D36" s="42" t="s">
        <v>48</v>
      </c>
      <c r="E36" s="42" t="s">
        <v>262</v>
      </c>
      <c r="F36" s="42"/>
      <c r="G36" s="64">
        <f t="shared" si="1"/>
        <v>1000</v>
      </c>
      <c r="H36" s="64">
        <f t="shared" si="1"/>
        <v>1000</v>
      </c>
      <c r="I36" s="64">
        <f t="shared" si="1"/>
        <v>1000</v>
      </c>
    </row>
    <row r="37" spans="1:9" ht="15.75">
      <c r="A37" s="42" t="s">
        <v>156</v>
      </c>
      <c r="B37" s="93" t="s">
        <v>84</v>
      </c>
      <c r="C37" s="72" t="s">
        <v>134</v>
      </c>
      <c r="D37" s="42" t="s">
        <v>48</v>
      </c>
      <c r="E37" s="42" t="s">
        <v>262</v>
      </c>
      <c r="F37" s="42" t="s">
        <v>85</v>
      </c>
      <c r="G37" s="64">
        <v>1000</v>
      </c>
      <c r="H37" s="64">
        <v>1000</v>
      </c>
      <c r="I37" s="64">
        <v>1000</v>
      </c>
    </row>
    <row r="38" spans="1:9" ht="15.75">
      <c r="A38" s="42" t="s">
        <v>157</v>
      </c>
      <c r="B38" s="94" t="s">
        <v>3</v>
      </c>
      <c r="C38" s="72" t="s">
        <v>134</v>
      </c>
      <c r="D38" s="42" t="s">
        <v>48</v>
      </c>
      <c r="E38" s="42" t="s">
        <v>262</v>
      </c>
      <c r="F38" s="42" t="s">
        <v>27</v>
      </c>
      <c r="G38" s="64">
        <v>1000</v>
      </c>
      <c r="H38" s="64">
        <v>1000</v>
      </c>
      <c r="I38" s="64">
        <v>1000</v>
      </c>
    </row>
    <row r="39" spans="1:9" ht="15.75">
      <c r="A39" s="42" t="s">
        <v>158</v>
      </c>
      <c r="B39" s="94" t="s">
        <v>43</v>
      </c>
      <c r="C39" s="72" t="s">
        <v>134</v>
      </c>
      <c r="D39" s="42" t="s">
        <v>49</v>
      </c>
      <c r="E39" s="42"/>
      <c r="F39" s="42"/>
      <c r="G39" s="64">
        <f aca="true" t="shared" si="2" ref="G39:I40">G40</f>
        <v>3400</v>
      </c>
      <c r="H39" s="64">
        <f t="shared" si="2"/>
        <v>3400</v>
      </c>
      <c r="I39" s="64">
        <f t="shared" si="2"/>
        <v>3400</v>
      </c>
    </row>
    <row r="40" spans="1:9" ht="51">
      <c r="A40" s="42" t="s">
        <v>159</v>
      </c>
      <c r="B40" s="140" t="s">
        <v>130</v>
      </c>
      <c r="C40" s="72" t="s">
        <v>134</v>
      </c>
      <c r="D40" s="42" t="s">
        <v>49</v>
      </c>
      <c r="E40" s="42" t="s">
        <v>258</v>
      </c>
      <c r="F40" s="42"/>
      <c r="G40" s="64">
        <v>3400</v>
      </c>
      <c r="H40" s="64">
        <f t="shared" si="2"/>
        <v>3400</v>
      </c>
      <c r="I40" s="64">
        <f t="shared" si="2"/>
        <v>3400</v>
      </c>
    </row>
    <row r="41" spans="1:9" ht="25.5">
      <c r="A41" s="42" t="s">
        <v>160</v>
      </c>
      <c r="B41" s="45" t="s">
        <v>80</v>
      </c>
      <c r="C41" s="72" t="s">
        <v>134</v>
      </c>
      <c r="D41" s="42" t="s">
        <v>49</v>
      </c>
      <c r="E41" s="42" t="s">
        <v>258</v>
      </c>
      <c r="F41" s="42" t="s">
        <v>81</v>
      </c>
      <c r="G41" s="64">
        <v>3400</v>
      </c>
      <c r="H41" s="64">
        <v>3400</v>
      </c>
      <c r="I41" s="64">
        <v>3400</v>
      </c>
    </row>
    <row r="42" spans="1:9" ht="38.25">
      <c r="A42" s="42" t="s">
        <v>161</v>
      </c>
      <c r="B42" s="45" t="s">
        <v>82</v>
      </c>
      <c r="C42" s="72" t="s">
        <v>134</v>
      </c>
      <c r="D42" s="42" t="s">
        <v>49</v>
      </c>
      <c r="E42" s="42" t="s">
        <v>258</v>
      </c>
      <c r="F42" s="42" t="s">
        <v>83</v>
      </c>
      <c r="G42" s="64">
        <v>3400</v>
      </c>
      <c r="H42" s="64">
        <v>3400</v>
      </c>
      <c r="I42" s="64">
        <v>3400</v>
      </c>
    </row>
    <row r="43" spans="1:9" ht="15.75">
      <c r="A43" s="42" t="s">
        <v>163</v>
      </c>
      <c r="B43" s="121" t="s">
        <v>59</v>
      </c>
      <c r="C43" s="122" t="s">
        <v>134</v>
      </c>
      <c r="D43" s="123" t="s">
        <v>54</v>
      </c>
      <c r="E43" s="123"/>
      <c r="F43" s="123"/>
      <c r="G43" s="124">
        <f aca="true" t="shared" si="3" ref="G43:I45">G44</f>
        <v>53017</v>
      </c>
      <c r="H43" s="124">
        <f t="shared" si="3"/>
        <v>55050</v>
      </c>
      <c r="I43" s="124">
        <f t="shared" si="3"/>
        <v>0</v>
      </c>
    </row>
    <row r="44" spans="1:9" ht="15.75">
      <c r="A44" s="42" t="s">
        <v>164</v>
      </c>
      <c r="B44" s="45" t="s">
        <v>14</v>
      </c>
      <c r="C44" s="72" t="s">
        <v>134</v>
      </c>
      <c r="D44" s="42" t="s">
        <v>55</v>
      </c>
      <c r="E44" s="42"/>
      <c r="F44" s="42"/>
      <c r="G44" s="64">
        <f t="shared" si="3"/>
        <v>53017</v>
      </c>
      <c r="H44" s="64">
        <f t="shared" si="3"/>
        <v>55050</v>
      </c>
      <c r="I44" s="64">
        <v>0</v>
      </c>
    </row>
    <row r="45" spans="1:9" ht="25.5">
      <c r="A45" s="42" t="s">
        <v>165</v>
      </c>
      <c r="B45" s="45" t="s">
        <v>21</v>
      </c>
      <c r="C45" s="72" t="s">
        <v>134</v>
      </c>
      <c r="D45" s="42" t="s">
        <v>55</v>
      </c>
      <c r="E45" s="42" t="s">
        <v>261</v>
      </c>
      <c r="F45" s="42"/>
      <c r="G45" s="64">
        <f t="shared" si="3"/>
        <v>53017</v>
      </c>
      <c r="H45" s="64">
        <f t="shared" si="3"/>
        <v>55050</v>
      </c>
      <c r="I45" s="64">
        <v>0</v>
      </c>
    </row>
    <row r="46" spans="1:9" ht="63.75">
      <c r="A46" s="42" t="s">
        <v>166</v>
      </c>
      <c r="B46" s="45" t="s">
        <v>15</v>
      </c>
      <c r="C46" s="72" t="s">
        <v>134</v>
      </c>
      <c r="D46" s="42" t="s">
        <v>55</v>
      </c>
      <c r="E46" s="42" t="s">
        <v>257</v>
      </c>
      <c r="F46" s="42"/>
      <c r="G46" s="64">
        <f>G47+G49</f>
        <v>53017</v>
      </c>
      <c r="H46" s="64">
        <f>H47+H49</f>
        <v>55050</v>
      </c>
      <c r="I46" s="64">
        <v>0</v>
      </c>
    </row>
    <row r="47" spans="1:9" ht="63.75">
      <c r="A47" s="42" t="s">
        <v>56</v>
      </c>
      <c r="B47" s="45" t="s">
        <v>76</v>
      </c>
      <c r="C47" s="72" t="s">
        <v>134</v>
      </c>
      <c r="D47" s="42" t="s">
        <v>55</v>
      </c>
      <c r="E47" s="42" t="s">
        <v>257</v>
      </c>
      <c r="F47" s="42" t="s">
        <v>77</v>
      </c>
      <c r="G47" s="64">
        <v>36842</v>
      </c>
      <c r="H47" s="64">
        <v>36842</v>
      </c>
      <c r="I47" s="64">
        <v>0</v>
      </c>
    </row>
    <row r="48" spans="1:9" ht="25.5">
      <c r="A48" s="42" t="s">
        <v>167</v>
      </c>
      <c r="B48" s="45" t="s">
        <v>78</v>
      </c>
      <c r="C48" s="72" t="s">
        <v>134</v>
      </c>
      <c r="D48" s="42" t="s">
        <v>55</v>
      </c>
      <c r="E48" s="42" t="s">
        <v>257</v>
      </c>
      <c r="F48" s="42" t="s">
        <v>79</v>
      </c>
      <c r="G48" s="64">
        <v>36842</v>
      </c>
      <c r="H48" s="64">
        <v>36842</v>
      </c>
      <c r="I48" s="64">
        <v>0</v>
      </c>
    </row>
    <row r="49" spans="1:9" ht="25.5">
      <c r="A49" s="42" t="s">
        <v>65</v>
      </c>
      <c r="B49" s="45" t="s">
        <v>80</v>
      </c>
      <c r="C49" s="72" t="s">
        <v>134</v>
      </c>
      <c r="D49" s="42" t="s">
        <v>55</v>
      </c>
      <c r="E49" s="42" t="s">
        <v>257</v>
      </c>
      <c r="F49" s="42" t="s">
        <v>81</v>
      </c>
      <c r="G49" s="64">
        <v>16175</v>
      </c>
      <c r="H49" s="64">
        <v>18208</v>
      </c>
      <c r="I49" s="64">
        <v>0</v>
      </c>
    </row>
    <row r="50" spans="1:9" ht="38.25">
      <c r="A50" s="42" t="s">
        <v>168</v>
      </c>
      <c r="B50" s="45" t="s">
        <v>82</v>
      </c>
      <c r="C50" s="72" t="s">
        <v>134</v>
      </c>
      <c r="D50" s="42" t="s">
        <v>55</v>
      </c>
      <c r="E50" s="42" t="s">
        <v>257</v>
      </c>
      <c r="F50" s="42" t="s">
        <v>83</v>
      </c>
      <c r="G50" s="64">
        <v>16175</v>
      </c>
      <c r="H50" s="64">
        <v>18208</v>
      </c>
      <c r="I50" s="64">
        <v>0</v>
      </c>
    </row>
    <row r="51" spans="1:9" ht="25.5">
      <c r="A51" s="42" t="s">
        <v>170</v>
      </c>
      <c r="B51" s="121" t="s">
        <v>34</v>
      </c>
      <c r="C51" s="122" t="s">
        <v>134</v>
      </c>
      <c r="D51" s="123" t="s">
        <v>57</v>
      </c>
      <c r="E51" s="123"/>
      <c r="F51" s="123"/>
      <c r="G51" s="124">
        <f aca="true" t="shared" si="4" ref="G51:I54">G52</f>
        <v>9483</v>
      </c>
      <c r="H51" s="124">
        <f t="shared" si="4"/>
        <v>9483</v>
      </c>
      <c r="I51" s="124">
        <f t="shared" si="4"/>
        <v>9483</v>
      </c>
    </row>
    <row r="52" spans="1:9" ht="38.25">
      <c r="A52" s="42" t="s">
        <v>66</v>
      </c>
      <c r="B52" s="45" t="s">
        <v>32</v>
      </c>
      <c r="C52" s="72" t="s">
        <v>134</v>
      </c>
      <c r="D52" s="42" t="s">
        <v>33</v>
      </c>
      <c r="E52" s="42"/>
      <c r="F52" s="42"/>
      <c r="G52" s="64">
        <f t="shared" si="4"/>
        <v>9483</v>
      </c>
      <c r="H52" s="64">
        <f t="shared" si="4"/>
        <v>9483</v>
      </c>
      <c r="I52" s="64">
        <f t="shared" si="4"/>
        <v>9483</v>
      </c>
    </row>
    <row r="53" spans="1:9" ht="38.25">
      <c r="A53" s="42" t="s">
        <v>171</v>
      </c>
      <c r="B53" s="46" t="s">
        <v>215</v>
      </c>
      <c r="C53" s="72" t="s">
        <v>134</v>
      </c>
      <c r="D53" s="42" t="s">
        <v>33</v>
      </c>
      <c r="E53" s="42" t="s">
        <v>252</v>
      </c>
      <c r="F53" s="42"/>
      <c r="G53" s="64">
        <f t="shared" si="4"/>
        <v>9483</v>
      </c>
      <c r="H53" s="64">
        <f t="shared" si="4"/>
        <v>9483</v>
      </c>
      <c r="I53" s="64">
        <f t="shared" si="4"/>
        <v>9483</v>
      </c>
    </row>
    <row r="54" spans="1:9" ht="51">
      <c r="A54" s="42" t="s">
        <v>172</v>
      </c>
      <c r="B54" s="46" t="s">
        <v>216</v>
      </c>
      <c r="C54" s="72" t="s">
        <v>134</v>
      </c>
      <c r="D54" s="42" t="s">
        <v>33</v>
      </c>
      <c r="E54" s="42" t="s">
        <v>246</v>
      </c>
      <c r="F54" s="42"/>
      <c r="G54" s="64">
        <f t="shared" si="4"/>
        <v>9483</v>
      </c>
      <c r="H54" s="64">
        <f t="shared" si="4"/>
        <v>9483</v>
      </c>
      <c r="I54" s="64">
        <f t="shared" si="4"/>
        <v>9483</v>
      </c>
    </row>
    <row r="55" spans="1:9" ht="25.5">
      <c r="A55" s="42" t="s">
        <v>173</v>
      </c>
      <c r="B55" s="45" t="s">
        <v>31</v>
      </c>
      <c r="C55" s="72" t="s">
        <v>134</v>
      </c>
      <c r="D55" s="42" t="s">
        <v>33</v>
      </c>
      <c r="E55" s="42" t="s">
        <v>247</v>
      </c>
      <c r="F55" s="42"/>
      <c r="G55" s="64">
        <v>9483</v>
      </c>
      <c r="H55" s="64">
        <v>9483</v>
      </c>
      <c r="I55" s="64">
        <v>9483</v>
      </c>
    </row>
    <row r="56" spans="1:9" ht="63.75">
      <c r="A56" s="42" t="s">
        <v>174</v>
      </c>
      <c r="B56" s="45" t="s">
        <v>76</v>
      </c>
      <c r="C56" s="72" t="s">
        <v>134</v>
      </c>
      <c r="D56" s="42" t="s">
        <v>33</v>
      </c>
      <c r="E56" s="42" t="s">
        <v>247</v>
      </c>
      <c r="F56" s="42" t="s">
        <v>81</v>
      </c>
      <c r="G56" s="64">
        <v>9483</v>
      </c>
      <c r="H56" s="64">
        <v>9483</v>
      </c>
      <c r="I56" s="64">
        <v>9483</v>
      </c>
    </row>
    <row r="57" spans="1:9" ht="38.25">
      <c r="A57" s="42" t="s">
        <v>176</v>
      </c>
      <c r="B57" s="45" t="s">
        <v>82</v>
      </c>
      <c r="C57" s="72" t="s">
        <v>134</v>
      </c>
      <c r="D57" s="42" t="s">
        <v>33</v>
      </c>
      <c r="E57" s="42" t="s">
        <v>247</v>
      </c>
      <c r="F57" s="42" t="s">
        <v>83</v>
      </c>
      <c r="G57" s="64">
        <v>9483</v>
      </c>
      <c r="H57" s="64">
        <v>9483</v>
      </c>
      <c r="I57" s="64">
        <v>9483</v>
      </c>
    </row>
    <row r="58" spans="1:9" ht="15.75">
      <c r="A58" s="42" t="s">
        <v>178</v>
      </c>
      <c r="B58" s="121" t="s">
        <v>93</v>
      </c>
      <c r="C58" s="122" t="s">
        <v>134</v>
      </c>
      <c r="D58" s="123" t="s">
        <v>94</v>
      </c>
      <c r="E58" s="123"/>
      <c r="F58" s="123"/>
      <c r="G58" s="124">
        <f>SUM(G60)</f>
        <v>508179</v>
      </c>
      <c r="H58" s="124">
        <f>SUM(H62)</f>
        <v>230177</v>
      </c>
      <c r="I58" s="124">
        <f>SUM(I62)</f>
        <v>237401</v>
      </c>
    </row>
    <row r="59" spans="1:9" ht="15.75">
      <c r="A59" s="42" t="s">
        <v>179</v>
      </c>
      <c r="B59" s="45" t="s">
        <v>25</v>
      </c>
      <c r="C59" s="72" t="s">
        <v>134</v>
      </c>
      <c r="D59" s="42" t="s">
        <v>17</v>
      </c>
      <c r="E59" s="42"/>
      <c r="F59" s="42"/>
      <c r="G59" s="64"/>
      <c r="H59" s="64"/>
      <c r="I59" s="64"/>
    </row>
    <row r="60" spans="1:9" ht="38.25">
      <c r="A60" s="42" t="s">
        <v>180</v>
      </c>
      <c r="B60" s="46" t="s">
        <v>215</v>
      </c>
      <c r="C60" s="72" t="s">
        <v>134</v>
      </c>
      <c r="D60" s="42" t="s">
        <v>17</v>
      </c>
      <c r="E60" s="42" t="s">
        <v>252</v>
      </c>
      <c r="F60" s="42"/>
      <c r="G60" s="64">
        <v>508179</v>
      </c>
      <c r="H60" s="64">
        <v>230177</v>
      </c>
      <c r="I60" s="64">
        <v>237401</v>
      </c>
    </row>
    <row r="61" spans="1:9" ht="38.25">
      <c r="A61" s="42" t="s">
        <v>181</v>
      </c>
      <c r="B61" s="45" t="s">
        <v>24</v>
      </c>
      <c r="C61" s="72" t="s">
        <v>134</v>
      </c>
      <c r="D61" s="42" t="s">
        <v>17</v>
      </c>
      <c r="E61" s="42" t="s">
        <v>242</v>
      </c>
      <c r="F61" s="42"/>
      <c r="G61" s="64">
        <f>SUM(G62+G64+G67)</f>
        <v>508179</v>
      </c>
      <c r="H61" s="64">
        <v>230177</v>
      </c>
      <c r="I61" s="64">
        <f>SUM(I62)</f>
        <v>237401</v>
      </c>
    </row>
    <row r="62" spans="1:9" ht="25.5">
      <c r="A62" s="42" t="s">
        <v>182</v>
      </c>
      <c r="B62" s="45" t="s">
        <v>80</v>
      </c>
      <c r="C62" s="72" t="s">
        <v>134</v>
      </c>
      <c r="D62" s="42" t="s">
        <v>17</v>
      </c>
      <c r="E62" s="42" t="s">
        <v>243</v>
      </c>
      <c r="F62" s="42" t="s">
        <v>81</v>
      </c>
      <c r="G62" s="64">
        <v>267939.6</v>
      </c>
      <c r="H62" s="64">
        <v>230177</v>
      </c>
      <c r="I62" s="64">
        <v>237401</v>
      </c>
    </row>
    <row r="63" spans="1:9" ht="31.5" customHeight="1" thickBot="1">
      <c r="A63" s="42" t="s">
        <v>183</v>
      </c>
      <c r="B63" s="45" t="s">
        <v>82</v>
      </c>
      <c r="C63" s="72" t="s">
        <v>134</v>
      </c>
      <c r="D63" s="42" t="s">
        <v>17</v>
      </c>
      <c r="E63" s="42" t="s">
        <v>243</v>
      </c>
      <c r="F63" s="42" t="s">
        <v>83</v>
      </c>
      <c r="G63" s="64">
        <v>267939.6</v>
      </c>
      <c r="H63" s="64">
        <v>230177</v>
      </c>
      <c r="I63" s="64">
        <v>237401</v>
      </c>
    </row>
    <row r="64" spans="1:9" ht="64.5" thickBot="1">
      <c r="A64" s="42" t="s">
        <v>270</v>
      </c>
      <c r="B64" s="137" t="s">
        <v>271</v>
      </c>
      <c r="C64" s="72" t="s">
        <v>134</v>
      </c>
      <c r="D64" s="42" t="s">
        <v>17</v>
      </c>
      <c r="E64" s="139">
        <v>120073930</v>
      </c>
      <c r="F64" s="42"/>
      <c r="G64" s="64">
        <v>237837</v>
      </c>
      <c r="H64" s="64">
        <v>0</v>
      </c>
      <c r="I64" s="64">
        <v>0</v>
      </c>
    </row>
    <row r="65" spans="1:9" ht="26.25" thickBot="1">
      <c r="A65" s="42" t="s">
        <v>184</v>
      </c>
      <c r="B65" s="137" t="s">
        <v>80</v>
      </c>
      <c r="C65" s="72" t="s">
        <v>134</v>
      </c>
      <c r="D65" s="42" t="s">
        <v>17</v>
      </c>
      <c r="E65" s="139">
        <v>120073930</v>
      </c>
      <c r="F65" s="42" t="s">
        <v>81</v>
      </c>
      <c r="G65" s="64">
        <v>237837</v>
      </c>
      <c r="H65" s="64">
        <v>0</v>
      </c>
      <c r="I65" s="64">
        <v>0</v>
      </c>
    </row>
    <row r="66" spans="1:9" ht="31.5" customHeight="1">
      <c r="A66" s="42" t="s">
        <v>185</v>
      </c>
      <c r="B66" s="138" t="s">
        <v>272</v>
      </c>
      <c r="C66" s="72" t="s">
        <v>134</v>
      </c>
      <c r="D66" s="42" t="s">
        <v>17</v>
      </c>
      <c r="E66" s="139">
        <v>120073930</v>
      </c>
      <c r="F66" s="42" t="s">
        <v>83</v>
      </c>
      <c r="G66" s="64">
        <v>237837</v>
      </c>
      <c r="H66" s="64">
        <v>0</v>
      </c>
      <c r="I66" s="64">
        <v>0</v>
      </c>
    </row>
    <row r="67" spans="1:9" ht="54.75" customHeight="1">
      <c r="A67" s="42" t="s">
        <v>186</v>
      </c>
      <c r="B67" s="141" t="s">
        <v>273</v>
      </c>
      <c r="C67" s="72" t="s">
        <v>134</v>
      </c>
      <c r="D67" s="42" t="s">
        <v>17</v>
      </c>
      <c r="E67" s="139">
        <v>120093930</v>
      </c>
      <c r="F67" s="42" t="s">
        <v>83</v>
      </c>
      <c r="G67" s="64">
        <v>2402.4</v>
      </c>
      <c r="H67" s="64">
        <v>0</v>
      </c>
      <c r="I67" s="64">
        <v>0</v>
      </c>
    </row>
    <row r="68" spans="1:9" ht="30.75" customHeight="1">
      <c r="A68" s="42" t="s">
        <v>187</v>
      </c>
      <c r="B68" s="141" t="s">
        <v>80</v>
      </c>
      <c r="C68" s="72" t="s">
        <v>134</v>
      </c>
      <c r="D68" s="42" t="s">
        <v>17</v>
      </c>
      <c r="E68" s="139">
        <v>120093930</v>
      </c>
      <c r="F68" s="42" t="s">
        <v>81</v>
      </c>
      <c r="G68" s="64">
        <v>2402.4</v>
      </c>
      <c r="H68" s="64">
        <v>0</v>
      </c>
      <c r="I68" s="64">
        <v>0</v>
      </c>
    </row>
    <row r="69" spans="1:9" ht="30.75" customHeight="1">
      <c r="A69" s="42" t="s">
        <v>188</v>
      </c>
      <c r="B69" s="138" t="s">
        <v>272</v>
      </c>
      <c r="C69" s="72" t="s">
        <v>134</v>
      </c>
      <c r="D69" s="42" t="s">
        <v>17</v>
      </c>
      <c r="E69" s="139">
        <v>120093930</v>
      </c>
      <c r="F69" s="42" t="s">
        <v>83</v>
      </c>
      <c r="G69" s="64">
        <v>2402.4</v>
      </c>
      <c r="H69" s="64">
        <v>0</v>
      </c>
      <c r="I69" s="64">
        <v>0</v>
      </c>
    </row>
    <row r="70" spans="1:9" ht="15.75">
      <c r="A70" s="42" t="s">
        <v>189</v>
      </c>
      <c r="B70" s="121" t="s">
        <v>114</v>
      </c>
      <c r="C70" s="122" t="s">
        <v>134</v>
      </c>
      <c r="D70" s="123" t="s">
        <v>115</v>
      </c>
      <c r="E70" s="123"/>
      <c r="F70" s="123"/>
      <c r="G70" s="124">
        <f>SUM(G84+G76+G71)</f>
        <v>2382727</v>
      </c>
      <c r="H70" s="124">
        <f>SUM(H84+H76+H71)</f>
        <v>1539442</v>
      </c>
      <c r="I70" s="124">
        <f>SUM(I84+I76+I71)</f>
        <v>1449142</v>
      </c>
    </row>
    <row r="71" spans="1:9" ht="15.75">
      <c r="A71" s="42" t="s">
        <v>190</v>
      </c>
      <c r="B71" s="131" t="s">
        <v>132</v>
      </c>
      <c r="C71" s="95" t="s">
        <v>134</v>
      </c>
      <c r="D71" s="133" t="s">
        <v>133</v>
      </c>
      <c r="E71" s="133" t="s">
        <v>136</v>
      </c>
      <c r="F71" s="133" t="s">
        <v>136</v>
      </c>
      <c r="G71" s="132">
        <f>SUM(G73)</f>
        <v>7800</v>
      </c>
      <c r="H71" s="132">
        <f>SUM(H72)</f>
        <v>7800</v>
      </c>
      <c r="I71" s="132">
        <f>SUM(I72)</f>
        <v>7800</v>
      </c>
    </row>
    <row r="72" spans="1:9" ht="25.5">
      <c r="A72" s="42" t="s">
        <v>191</v>
      </c>
      <c r="B72" s="45" t="s">
        <v>80</v>
      </c>
      <c r="C72" s="72" t="s">
        <v>134</v>
      </c>
      <c r="D72" s="42" t="s">
        <v>133</v>
      </c>
      <c r="E72" s="42" t="s">
        <v>250</v>
      </c>
      <c r="F72" s="42" t="s">
        <v>81</v>
      </c>
      <c r="G72" s="64">
        <f>SUM(G71)</f>
        <v>7800</v>
      </c>
      <c r="H72" s="64">
        <f>SUM(H73)</f>
        <v>7800</v>
      </c>
      <c r="I72" s="64">
        <v>7800</v>
      </c>
    </row>
    <row r="73" spans="1:9" ht="38.25">
      <c r="A73" s="42" t="s">
        <v>192</v>
      </c>
      <c r="B73" s="45" t="s">
        <v>82</v>
      </c>
      <c r="C73" s="72" t="s">
        <v>134</v>
      </c>
      <c r="D73" s="42" t="s">
        <v>133</v>
      </c>
      <c r="E73" s="42" t="s">
        <v>250</v>
      </c>
      <c r="F73" s="42" t="s">
        <v>83</v>
      </c>
      <c r="G73" s="64">
        <v>7800</v>
      </c>
      <c r="H73" s="64">
        <v>7800</v>
      </c>
      <c r="I73" s="64">
        <v>7800</v>
      </c>
    </row>
    <row r="74" spans="1:9" ht="15.75">
      <c r="A74" s="42" t="s">
        <v>193</v>
      </c>
      <c r="B74" s="131" t="s">
        <v>44</v>
      </c>
      <c r="C74" s="95" t="s">
        <v>134</v>
      </c>
      <c r="D74" s="133" t="s">
        <v>116</v>
      </c>
      <c r="E74" s="133"/>
      <c r="F74" s="133"/>
      <c r="G74" s="132">
        <v>50664</v>
      </c>
      <c r="H74" s="132">
        <v>50664</v>
      </c>
      <c r="I74" s="132">
        <v>50664</v>
      </c>
    </row>
    <row r="75" spans="1:9" ht="38.25">
      <c r="A75" s="42" t="s">
        <v>194</v>
      </c>
      <c r="B75" s="45" t="s">
        <v>217</v>
      </c>
      <c r="C75" s="72" t="s">
        <v>134</v>
      </c>
      <c r="D75" s="42" t="s">
        <v>116</v>
      </c>
      <c r="E75" s="42" t="s">
        <v>252</v>
      </c>
      <c r="F75" s="42"/>
      <c r="G75" s="64">
        <v>50664</v>
      </c>
      <c r="H75" s="64">
        <v>50664</v>
      </c>
      <c r="I75" s="64">
        <v>50664</v>
      </c>
    </row>
    <row r="76" spans="1:9" s="31" customFormat="1" ht="38.25">
      <c r="A76" s="42" t="s">
        <v>195</v>
      </c>
      <c r="B76" s="45" t="s">
        <v>18</v>
      </c>
      <c r="C76" s="72" t="s">
        <v>134</v>
      </c>
      <c r="D76" s="42" t="s">
        <v>116</v>
      </c>
      <c r="E76" s="42" t="s">
        <v>248</v>
      </c>
      <c r="F76" s="71"/>
      <c r="G76" s="64">
        <v>50664</v>
      </c>
      <c r="H76" s="64">
        <v>50664</v>
      </c>
      <c r="I76" s="64">
        <v>50664</v>
      </c>
    </row>
    <row r="77" spans="1:9" ht="15.75">
      <c r="A77" s="42" t="s">
        <v>196</v>
      </c>
      <c r="B77" s="45" t="s">
        <v>8</v>
      </c>
      <c r="C77" s="72" t="s">
        <v>134</v>
      </c>
      <c r="D77" s="42" t="s">
        <v>116</v>
      </c>
      <c r="E77" s="42" t="s">
        <v>251</v>
      </c>
      <c r="F77" s="42"/>
      <c r="G77" s="64">
        <v>50664</v>
      </c>
      <c r="H77" s="64">
        <v>50664</v>
      </c>
      <c r="I77" s="64">
        <v>50664</v>
      </c>
    </row>
    <row r="78" spans="1:9" ht="25.5">
      <c r="A78" s="42" t="s">
        <v>197</v>
      </c>
      <c r="B78" s="45" t="s">
        <v>80</v>
      </c>
      <c r="C78" s="72" t="s">
        <v>134</v>
      </c>
      <c r="D78" s="42" t="s">
        <v>116</v>
      </c>
      <c r="E78" s="42" t="s">
        <v>251</v>
      </c>
      <c r="F78" s="42" t="s">
        <v>81</v>
      </c>
      <c r="G78" s="64">
        <v>50664</v>
      </c>
      <c r="H78" s="64">
        <v>50664</v>
      </c>
      <c r="I78" s="64">
        <v>50664</v>
      </c>
    </row>
    <row r="79" spans="1:9" ht="38.25">
      <c r="A79" s="42" t="s">
        <v>198</v>
      </c>
      <c r="B79" s="45" t="s">
        <v>82</v>
      </c>
      <c r="C79" s="72" t="s">
        <v>134</v>
      </c>
      <c r="D79" s="42" t="s">
        <v>116</v>
      </c>
      <c r="E79" s="42" t="s">
        <v>251</v>
      </c>
      <c r="F79" s="42" t="s">
        <v>83</v>
      </c>
      <c r="G79" s="64">
        <v>50664</v>
      </c>
      <c r="H79" s="64">
        <v>50664</v>
      </c>
      <c r="I79" s="64">
        <v>50664</v>
      </c>
    </row>
    <row r="80" spans="1:9" ht="15.75">
      <c r="A80" s="42" t="s">
        <v>199</v>
      </c>
      <c r="B80" s="131" t="s">
        <v>23</v>
      </c>
      <c r="C80" s="95" t="s">
        <v>134</v>
      </c>
      <c r="D80" s="133" t="s">
        <v>22</v>
      </c>
      <c r="E80" s="133"/>
      <c r="F80" s="133"/>
      <c r="G80" s="132">
        <f>SUM(G82)</f>
        <v>2324263</v>
      </c>
      <c r="H80" s="132">
        <f>SUM(H82)</f>
        <v>1480978</v>
      </c>
      <c r="I80" s="132">
        <f>SUM(I82)</f>
        <v>1390678</v>
      </c>
    </row>
    <row r="81" spans="1:9" ht="38.25">
      <c r="A81" s="42" t="s">
        <v>200</v>
      </c>
      <c r="B81" s="46" t="s">
        <v>215</v>
      </c>
      <c r="C81" s="72" t="s">
        <v>134</v>
      </c>
      <c r="D81" s="42" t="s">
        <v>22</v>
      </c>
      <c r="E81" s="42" t="s">
        <v>252</v>
      </c>
      <c r="F81" s="42"/>
      <c r="G81" s="64">
        <f aca="true" t="shared" si="5" ref="G81:I82">SUM(G82)</f>
        <v>2324263</v>
      </c>
      <c r="H81" s="64">
        <f t="shared" si="5"/>
        <v>1480978</v>
      </c>
      <c r="I81" s="64">
        <f t="shared" si="5"/>
        <v>1390678</v>
      </c>
    </row>
    <row r="82" spans="1:9" ht="45">
      <c r="A82" s="42" t="s">
        <v>201</v>
      </c>
      <c r="B82" s="89" t="s">
        <v>26</v>
      </c>
      <c r="C82" s="72" t="s">
        <v>134</v>
      </c>
      <c r="D82" s="42" t="s">
        <v>22</v>
      </c>
      <c r="E82" s="42" t="s">
        <v>236</v>
      </c>
      <c r="F82" s="42"/>
      <c r="G82" s="64">
        <f t="shared" si="5"/>
        <v>2324263</v>
      </c>
      <c r="H82" s="64">
        <f t="shared" si="5"/>
        <v>1480978</v>
      </c>
      <c r="I82" s="64">
        <f t="shared" si="5"/>
        <v>1390678</v>
      </c>
    </row>
    <row r="83" spans="1:9" ht="25.5">
      <c r="A83" s="42" t="s">
        <v>202</v>
      </c>
      <c r="B83" s="45" t="s">
        <v>7</v>
      </c>
      <c r="C83" s="72" t="s">
        <v>134</v>
      </c>
      <c r="D83" s="42" t="s">
        <v>22</v>
      </c>
      <c r="E83" s="42" t="s">
        <v>135</v>
      </c>
      <c r="F83" s="42"/>
      <c r="G83" s="64">
        <f>SUM(G85+G86+G87)</f>
        <v>2324263</v>
      </c>
      <c r="H83" s="64">
        <f>SUM(H85+H86+H87)</f>
        <v>1480978</v>
      </c>
      <c r="I83" s="64">
        <f>SUM(I85+I86+I87)</f>
        <v>1390678</v>
      </c>
    </row>
    <row r="84" spans="1:9" ht="25.5">
      <c r="A84" s="42" t="s">
        <v>203</v>
      </c>
      <c r="B84" s="45" t="s">
        <v>80</v>
      </c>
      <c r="C84" s="72" t="s">
        <v>134</v>
      </c>
      <c r="D84" s="42" t="s">
        <v>22</v>
      </c>
      <c r="E84" s="42" t="s">
        <v>237</v>
      </c>
      <c r="F84" s="42" t="s">
        <v>81</v>
      </c>
      <c r="G84" s="102">
        <f>SUM(G85:G87)</f>
        <v>2324263</v>
      </c>
      <c r="H84" s="102">
        <f>SUM(H85:H87)</f>
        <v>1480978</v>
      </c>
      <c r="I84" s="102">
        <f>SUM(I85:I87)</f>
        <v>1390678</v>
      </c>
    </row>
    <row r="85" spans="1:9" ht="15.75">
      <c r="A85" s="42" t="s">
        <v>204</v>
      </c>
      <c r="B85" s="91" t="s">
        <v>138</v>
      </c>
      <c r="C85" s="72" t="s">
        <v>134</v>
      </c>
      <c r="D85" s="72" t="s">
        <v>22</v>
      </c>
      <c r="E85" s="72" t="s">
        <v>239</v>
      </c>
      <c r="F85" s="42" t="s">
        <v>83</v>
      </c>
      <c r="G85" s="102">
        <v>2309063</v>
      </c>
      <c r="H85" s="102">
        <v>1465778</v>
      </c>
      <c r="I85" s="102">
        <v>1375478</v>
      </c>
    </row>
    <row r="86" spans="1:9" ht="15.75">
      <c r="A86" s="42" t="s">
        <v>205</v>
      </c>
      <c r="B86" s="91" t="s">
        <v>139</v>
      </c>
      <c r="C86" s="72" t="s">
        <v>134</v>
      </c>
      <c r="D86" s="72" t="s">
        <v>22</v>
      </c>
      <c r="E86" s="72" t="s">
        <v>240</v>
      </c>
      <c r="F86" s="42" t="s">
        <v>83</v>
      </c>
      <c r="G86" s="102">
        <v>10200</v>
      </c>
      <c r="H86" s="102">
        <v>10200</v>
      </c>
      <c r="I86" s="102">
        <v>10200</v>
      </c>
    </row>
    <row r="87" spans="1:9" ht="30">
      <c r="A87" s="42" t="s">
        <v>206</v>
      </c>
      <c r="B87" s="91" t="s">
        <v>140</v>
      </c>
      <c r="C87" s="72" t="s">
        <v>134</v>
      </c>
      <c r="D87" s="72" t="s">
        <v>22</v>
      </c>
      <c r="E87" s="72" t="s">
        <v>241</v>
      </c>
      <c r="F87" s="42" t="s">
        <v>83</v>
      </c>
      <c r="G87" s="102">
        <v>5000</v>
      </c>
      <c r="H87" s="102">
        <v>5000</v>
      </c>
      <c r="I87" s="102">
        <v>5000</v>
      </c>
    </row>
    <row r="88" spans="1:9" ht="15.75">
      <c r="A88" s="42" t="s">
        <v>207</v>
      </c>
      <c r="B88" s="121" t="s">
        <v>35</v>
      </c>
      <c r="C88" s="122" t="s">
        <v>134</v>
      </c>
      <c r="D88" s="123" t="s">
        <v>90</v>
      </c>
      <c r="E88" s="123"/>
      <c r="F88" s="123"/>
      <c r="G88" s="124">
        <f>G89</f>
        <v>1217753</v>
      </c>
      <c r="H88" s="124">
        <f>SUM(H90)</f>
        <v>1103000</v>
      </c>
      <c r="I88" s="124">
        <f>I89</f>
        <v>1103000</v>
      </c>
    </row>
    <row r="89" spans="1:9" ht="15.75">
      <c r="A89" s="42" t="s">
        <v>208</v>
      </c>
      <c r="B89" s="45" t="s">
        <v>45</v>
      </c>
      <c r="C89" s="72" t="s">
        <v>134</v>
      </c>
      <c r="D89" s="42" t="s">
        <v>91</v>
      </c>
      <c r="E89" s="42"/>
      <c r="F89" s="42"/>
      <c r="G89" s="64">
        <v>1217753</v>
      </c>
      <c r="H89" s="64">
        <v>1103000</v>
      </c>
      <c r="I89" s="64">
        <v>1103000</v>
      </c>
    </row>
    <row r="90" spans="1:9" ht="25.5">
      <c r="A90" s="42" t="s">
        <v>209</v>
      </c>
      <c r="B90" s="45" t="s">
        <v>218</v>
      </c>
      <c r="C90" s="72" t="s">
        <v>134</v>
      </c>
      <c r="D90" s="42" t="s">
        <v>91</v>
      </c>
      <c r="E90" s="42" t="s">
        <v>253</v>
      </c>
      <c r="F90" s="42"/>
      <c r="G90" s="64">
        <v>1217753</v>
      </c>
      <c r="H90" s="64">
        <v>1103000</v>
      </c>
      <c r="I90" s="64">
        <v>1103000</v>
      </c>
    </row>
    <row r="91" spans="1:9" ht="25.5">
      <c r="A91" s="42" t="s">
        <v>219</v>
      </c>
      <c r="B91" s="45" t="s">
        <v>19</v>
      </c>
      <c r="C91" s="72" t="s">
        <v>134</v>
      </c>
      <c r="D91" s="42" t="s">
        <v>91</v>
      </c>
      <c r="E91" s="42" t="s">
        <v>254</v>
      </c>
      <c r="F91" s="42"/>
      <c r="G91" s="64">
        <v>1217753</v>
      </c>
      <c r="H91" s="64">
        <v>1103000</v>
      </c>
      <c r="I91" s="64">
        <v>1103000</v>
      </c>
    </row>
    <row r="92" spans="1:9" ht="25.5">
      <c r="A92" s="42" t="s">
        <v>220</v>
      </c>
      <c r="B92" s="45" t="s">
        <v>31</v>
      </c>
      <c r="C92" s="72" t="s">
        <v>134</v>
      </c>
      <c r="D92" s="42" t="s">
        <v>91</v>
      </c>
      <c r="E92" s="42" t="s">
        <v>255</v>
      </c>
      <c r="F92" s="42"/>
      <c r="G92" s="64">
        <v>1217753</v>
      </c>
      <c r="H92" s="64">
        <v>1103000</v>
      </c>
      <c r="I92" s="64">
        <v>1103000</v>
      </c>
    </row>
    <row r="93" spans="1:9" ht="38.25">
      <c r="A93" s="42" t="s">
        <v>221</v>
      </c>
      <c r="B93" s="45" t="s">
        <v>122</v>
      </c>
      <c r="C93" s="72" t="s">
        <v>134</v>
      </c>
      <c r="D93" s="42" t="s">
        <v>91</v>
      </c>
      <c r="E93" s="42" t="s">
        <v>255</v>
      </c>
      <c r="F93" s="42" t="s">
        <v>123</v>
      </c>
      <c r="G93" s="64">
        <v>1217753</v>
      </c>
      <c r="H93" s="64">
        <v>1103000</v>
      </c>
      <c r="I93" s="64">
        <v>1103000</v>
      </c>
    </row>
    <row r="94" spans="1:9" ht="15.75">
      <c r="A94" s="42" t="s">
        <v>222</v>
      </c>
      <c r="B94" s="45" t="s">
        <v>86</v>
      </c>
      <c r="C94" s="72" t="s">
        <v>134</v>
      </c>
      <c r="D94" s="42" t="s">
        <v>91</v>
      </c>
      <c r="E94" s="42" t="s">
        <v>255</v>
      </c>
      <c r="F94" s="42" t="s">
        <v>265</v>
      </c>
      <c r="G94" s="64">
        <v>1217753</v>
      </c>
      <c r="H94" s="64">
        <v>1103000</v>
      </c>
      <c r="I94" s="64">
        <v>1103000</v>
      </c>
    </row>
    <row r="95" spans="1:9" ht="15.75">
      <c r="A95" s="42" t="s">
        <v>223</v>
      </c>
      <c r="B95" s="121" t="s">
        <v>88</v>
      </c>
      <c r="C95" s="122" t="s">
        <v>134</v>
      </c>
      <c r="D95" s="123" t="s">
        <v>47</v>
      </c>
      <c r="E95" s="123"/>
      <c r="F95" s="123"/>
      <c r="G95" s="124">
        <f>G96</f>
        <v>21582</v>
      </c>
      <c r="H95" s="124">
        <f>H96</f>
        <v>21582</v>
      </c>
      <c r="I95" s="124">
        <f>I96</f>
        <v>21582</v>
      </c>
    </row>
    <row r="96" spans="1:9" ht="30">
      <c r="A96" s="42" t="s">
        <v>224</v>
      </c>
      <c r="B96" s="87" t="s">
        <v>126</v>
      </c>
      <c r="C96" s="72" t="s">
        <v>134</v>
      </c>
      <c r="D96" s="42" t="s">
        <v>52</v>
      </c>
      <c r="E96" s="42"/>
      <c r="F96" s="42"/>
      <c r="G96" s="64">
        <v>21582</v>
      </c>
      <c r="H96" s="64">
        <v>21582</v>
      </c>
      <c r="I96" s="64">
        <v>21582</v>
      </c>
    </row>
    <row r="97" spans="1:9" ht="38.25">
      <c r="A97" s="42" t="s">
        <v>225</v>
      </c>
      <c r="B97" s="45" t="s">
        <v>217</v>
      </c>
      <c r="C97" s="72" t="s">
        <v>134</v>
      </c>
      <c r="D97" s="42" t="s">
        <v>52</v>
      </c>
      <c r="E97" s="42" t="s">
        <v>252</v>
      </c>
      <c r="F97" s="42"/>
      <c r="G97" s="64">
        <v>21582</v>
      </c>
      <c r="H97" s="64">
        <v>21582</v>
      </c>
      <c r="I97" s="64">
        <v>21582</v>
      </c>
    </row>
    <row r="98" spans="1:9" ht="25.5">
      <c r="A98" s="42" t="s">
        <v>226</v>
      </c>
      <c r="B98" s="45" t="s">
        <v>20</v>
      </c>
      <c r="C98" s="72" t="s">
        <v>134</v>
      </c>
      <c r="D98" s="42" t="s">
        <v>52</v>
      </c>
      <c r="E98" s="42" t="s">
        <v>244</v>
      </c>
      <c r="F98" s="42"/>
      <c r="G98" s="64">
        <v>21582</v>
      </c>
      <c r="H98" s="64">
        <v>21582</v>
      </c>
      <c r="I98" s="64">
        <v>21582</v>
      </c>
    </row>
    <row r="99" spans="1:9" ht="25.5">
      <c r="A99" s="42" t="s">
        <v>227</v>
      </c>
      <c r="B99" s="45" t="s">
        <v>9</v>
      </c>
      <c r="C99" s="72" t="s">
        <v>134</v>
      </c>
      <c r="D99" s="42" t="s">
        <v>52</v>
      </c>
      <c r="E99" s="42" t="s">
        <v>245</v>
      </c>
      <c r="F99" s="42"/>
      <c r="G99" s="64">
        <v>21582</v>
      </c>
      <c r="H99" s="64">
        <v>21582</v>
      </c>
      <c r="I99" s="64">
        <v>21582</v>
      </c>
    </row>
    <row r="100" spans="1:9" ht="15.75">
      <c r="A100" s="42" t="s">
        <v>228</v>
      </c>
      <c r="B100" s="45" t="s">
        <v>12</v>
      </c>
      <c r="C100" s="72" t="s">
        <v>134</v>
      </c>
      <c r="D100" s="42" t="s">
        <v>52</v>
      </c>
      <c r="E100" s="42" t="s">
        <v>245</v>
      </c>
      <c r="F100" s="42" t="s">
        <v>13</v>
      </c>
      <c r="G100" s="64">
        <v>21582</v>
      </c>
      <c r="H100" s="64">
        <v>21582</v>
      </c>
      <c r="I100" s="64">
        <v>21582</v>
      </c>
    </row>
    <row r="101" spans="1:9" ht="15.75">
      <c r="A101" s="42" t="s">
        <v>229</v>
      </c>
      <c r="B101" s="45" t="s">
        <v>29</v>
      </c>
      <c r="C101" s="72" t="s">
        <v>134</v>
      </c>
      <c r="D101" s="42" t="s">
        <v>52</v>
      </c>
      <c r="E101" s="42" t="s">
        <v>245</v>
      </c>
      <c r="F101" s="42" t="s">
        <v>28</v>
      </c>
      <c r="G101" s="64">
        <v>21582</v>
      </c>
      <c r="H101" s="64">
        <v>21582</v>
      </c>
      <c r="I101" s="64">
        <v>21582</v>
      </c>
    </row>
    <row r="102" spans="1:9" ht="15.75">
      <c r="A102" s="42" t="s">
        <v>77</v>
      </c>
      <c r="B102" s="75" t="s">
        <v>2</v>
      </c>
      <c r="C102" s="72"/>
      <c r="D102" s="72"/>
      <c r="E102" s="72"/>
      <c r="F102" s="72"/>
      <c r="G102" s="113">
        <v>0</v>
      </c>
      <c r="H102" s="113">
        <v>150000</v>
      </c>
      <c r="I102" s="113">
        <v>280000</v>
      </c>
    </row>
    <row r="103" spans="1:9" ht="15.75">
      <c r="A103" s="42" t="s">
        <v>269</v>
      </c>
      <c r="B103" s="125" t="s">
        <v>30</v>
      </c>
      <c r="C103" s="126"/>
      <c r="D103" s="126"/>
      <c r="E103" s="127"/>
      <c r="F103" s="126"/>
      <c r="G103" s="128">
        <f>SUM(G102+G95+G88+G70+G58+G51+G43+G13)</f>
        <v>6585753.01</v>
      </c>
      <c r="H103" s="128">
        <f>SUM(H102+H95+H88+H70+H58+H51+H43+H13)</f>
        <v>5423753</v>
      </c>
      <c r="I103" s="128">
        <f>SUM(I102+I95+I88+I70+I58+I51+I43+I13)</f>
        <v>5415627</v>
      </c>
    </row>
    <row r="105" ht="15.75">
      <c r="G105" s="34"/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34">
      <selection activeCell="G4" sqref="G4:H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00390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52" t="s">
        <v>144</v>
      </c>
      <c r="H1" s="152"/>
    </row>
    <row r="2" spans="4:8" ht="15.75">
      <c r="D2" s="50"/>
      <c r="F2" s="59"/>
      <c r="G2" s="5" t="s">
        <v>266</v>
      </c>
      <c r="H2" s="5"/>
    </row>
    <row r="3" spans="4:8" ht="15.75">
      <c r="D3" s="52"/>
      <c r="F3" s="60"/>
      <c r="G3" s="5" t="s">
        <v>42</v>
      </c>
      <c r="H3" s="5"/>
    </row>
    <row r="4" spans="4:8" ht="18.75">
      <c r="D4" s="53"/>
      <c r="F4" s="61"/>
      <c r="G4" s="145" t="s">
        <v>277</v>
      </c>
      <c r="H4" s="145"/>
    </row>
    <row r="5" spans="4:8" ht="15.75">
      <c r="D5" s="53"/>
      <c r="F5" s="61"/>
      <c r="G5" s="5"/>
      <c r="H5" s="5"/>
    </row>
    <row r="6" spans="1:8" ht="34.5" customHeight="1">
      <c r="A6" s="150" t="s">
        <v>137</v>
      </c>
      <c r="B6" s="150"/>
      <c r="C6" s="150"/>
      <c r="D6" s="150"/>
      <c r="E6" s="150"/>
      <c r="F6" s="150"/>
      <c r="G6" s="150"/>
      <c r="H6" s="150"/>
    </row>
    <row r="7" spans="1:8" ht="14.25" customHeight="1">
      <c r="A7" s="151" t="s">
        <v>230</v>
      </c>
      <c r="B7" s="151"/>
      <c r="C7" s="151"/>
      <c r="D7" s="151"/>
      <c r="E7" s="151"/>
      <c r="F7" s="151"/>
      <c r="G7" s="151"/>
      <c r="H7" s="151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129</v>
      </c>
    </row>
    <row r="10" spans="1:8" ht="51">
      <c r="A10" s="41" t="s">
        <v>95</v>
      </c>
      <c r="B10" s="41" t="s">
        <v>71</v>
      </c>
      <c r="C10" s="42" t="s">
        <v>40</v>
      </c>
      <c r="D10" s="42" t="s">
        <v>41</v>
      </c>
      <c r="E10" s="42" t="s">
        <v>73</v>
      </c>
      <c r="F10" s="63" t="s">
        <v>125</v>
      </c>
      <c r="G10" s="43" t="s">
        <v>210</v>
      </c>
      <c r="H10" s="43" t="s">
        <v>260</v>
      </c>
    </row>
    <row r="11" spans="1:8" ht="12.75">
      <c r="A11" s="44" t="s">
        <v>98</v>
      </c>
      <c r="B11" s="42" t="s">
        <v>99</v>
      </c>
      <c r="C11" s="44" t="s">
        <v>100</v>
      </c>
      <c r="D11" s="42" t="s">
        <v>101</v>
      </c>
      <c r="E11" s="44" t="s">
        <v>102</v>
      </c>
      <c r="F11" s="42" t="s">
        <v>103</v>
      </c>
      <c r="G11" s="44" t="s">
        <v>104</v>
      </c>
      <c r="H11" s="42" t="s">
        <v>108</v>
      </c>
    </row>
    <row r="12" spans="1:8" ht="42.75">
      <c r="A12" s="42" t="s">
        <v>98</v>
      </c>
      <c r="B12" s="75" t="s">
        <v>259</v>
      </c>
      <c r="C12" s="95" t="s">
        <v>252</v>
      </c>
      <c r="D12" s="95" t="s">
        <v>74</v>
      </c>
      <c r="E12" s="95" t="s">
        <v>74</v>
      </c>
      <c r="F12" s="96">
        <f>F13+F22+F28+F34+F39</f>
        <v>2921971</v>
      </c>
      <c r="G12" s="96">
        <f>G13+G22+G28+G34+G39</f>
        <v>1800684</v>
      </c>
      <c r="H12" s="96">
        <f>H13+H22+H28+H34+H39</f>
        <v>1717608</v>
      </c>
    </row>
    <row r="13" spans="1:8" ht="30">
      <c r="A13" s="42" t="s">
        <v>99</v>
      </c>
      <c r="B13" s="97" t="s">
        <v>6</v>
      </c>
      <c r="C13" s="100" t="s">
        <v>236</v>
      </c>
      <c r="D13" s="100"/>
      <c r="E13" s="100"/>
      <c r="F13" s="101">
        <f>SUM(F14)</f>
        <v>2324263</v>
      </c>
      <c r="G13" s="101">
        <f aca="true" t="shared" si="0" ref="F13:H15">G14</f>
        <v>1480978</v>
      </c>
      <c r="H13" s="101">
        <f t="shared" si="0"/>
        <v>1390678</v>
      </c>
    </row>
    <row r="14" spans="1:8" ht="27" customHeight="1">
      <c r="A14" s="42" t="s">
        <v>100</v>
      </c>
      <c r="B14" s="91" t="s">
        <v>7</v>
      </c>
      <c r="C14" s="72" t="s">
        <v>237</v>
      </c>
      <c r="D14" s="72"/>
      <c r="E14" s="72"/>
      <c r="F14" s="102">
        <f t="shared" si="0"/>
        <v>2324263</v>
      </c>
      <c r="G14" s="102">
        <f t="shared" si="0"/>
        <v>1480978</v>
      </c>
      <c r="H14" s="102">
        <f t="shared" si="0"/>
        <v>1390678</v>
      </c>
    </row>
    <row r="15" spans="1:8" ht="30">
      <c r="A15" s="42" t="s">
        <v>101</v>
      </c>
      <c r="B15" s="91" t="s">
        <v>80</v>
      </c>
      <c r="C15" s="72" t="s">
        <v>237</v>
      </c>
      <c r="D15" s="72" t="s">
        <v>81</v>
      </c>
      <c r="E15" s="72"/>
      <c r="F15" s="102">
        <f t="shared" si="0"/>
        <v>2324263</v>
      </c>
      <c r="G15" s="102">
        <f t="shared" si="0"/>
        <v>1480978</v>
      </c>
      <c r="H15" s="102">
        <f t="shared" si="0"/>
        <v>1390678</v>
      </c>
    </row>
    <row r="16" spans="1:8" ht="30">
      <c r="A16" s="42" t="s">
        <v>102</v>
      </c>
      <c r="B16" s="91" t="s">
        <v>82</v>
      </c>
      <c r="C16" s="72" t="s">
        <v>238</v>
      </c>
      <c r="D16" s="72" t="s">
        <v>83</v>
      </c>
      <c r="E16" s="72"/>
      <c r="F16" s="102">
        <f>F18</f>
        <v>2324263</v>
      </c>
      <c r="G16" s="102">
        <f>G18</f>
        <v>1480978</v>
      </c>
      <c r="H16" s="102">
        <f>H18</f>
        <v>1390678</v>
      </c>
    </row>
    <row r="17" spans="1:8" ht="15">
      <c r="A17" s="42" t="s">
        <v>103</v>
      </c>
      <c r="B17" s="91" t="s">
        <v>114</v>
      </c>
      <c r="C17" s="72" t="s">
        <v>238</v>
      </c>
      <c r="D17" s="72" t="s">
        <v>83</v>
      </c>
      <c r="E17" s="72" t="s">
        <v>115</v>
      </c>
      <c r="F17" s="102">
        <f>F18</f>
        <v>2324263</v>
      </c>
      <c r="G17" s="102">
        <f>G18</f>
        <v>1480978</v>
      </c>
      <c r="H17" s="102">
        <f>H18</f>
        <v>1390678</v>
      </c>
    </row>
    <row r="18" spans="1:8" ht="15">
      <c r="A18" s="42" t="s">
        <v>104</v>
      </c>
      <c r="B18" s="91" t="s">
        <v>23</v>
      </c>
      <c r="C18" s="72" t="s">
        <v>238</v>
      </c>
      <c r="D18" s="72" t="s">
        <v>83</v>
      </c>
      <c r="E18" s="72" t="s">
        <v>22</v>
      </c>
      <c r="F18" s="102">
        <f>SUM(F19:F21)</f>
        <v>2324263</v>
      </c>
      <c r="G18" s="102">
        <f>SUM(G19:G21)</f>
        <v>1480978</v>
      </c>
      <c r="H18" s="102">
        <f>SUM(H19:H21)</f>
        <v>1390678</v>
      </c>
    </row>
    <row r="19" spans="1:8" ht="15">
      <c r="A19" s="42" t="s">
        <v>108</v>
      </c>
      <c r="B19" s="91" t="s">
        <v>138</v>
      </c>
      <c r="C19" s="72" t="s">
        <v>239</v>
      </c>
      <c r="D19" s="72" t="s">
        <v>83</v>
      </c>
      <c r="E19" s="72" t="s">
        <v>22</v>
      </c>
      <c r="F19" s="102">
        <v>2309063</v>
      </c>
      <c r="G19" s="102">
        <v>1465778</v>
      </c>
      <c r="H19" s="102">
        <v>1375478</v>
      </c>
    </row>
    <row r="20" spans="1:8" ht="15">
      <c r="A20" s="42" t="s">
        <v>109</v>
      </c>
      <c r="B20" s="91" t="s">
        <v>139</v>
      </c>
      <c r="C20" s="72" t="s">
        <v>240</v>
      </c>
      <c r="D20" s="72" t="s">
        <v>83</v>
      </c>
      <c r="E20" s="72" t="s">
        <v>22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110</v>
      </c>
      <c r="B21" s="91" t="s">
        <v>140</v>
      </c>
      <c r="C21" s="72" t="s">
        <v>241</v>
      </c>
      <c r="D21" s="72" t="s">
        <v>83</v>
      </c>
      <c r="E21" s="72" t="s">
        <v>22</v>
      </c>
      <c r="F21" s="102">
        <v>5000</v>
      </c>
      <c r="G21" s="102">
        <v>5000</v>
      </c>
      <c r="H21" s="102">
        <v>5000</v>
      </c>
    </row>
    <row r="22" spans="1:8" ht="29.25" customHeight="1">
      <c r="A22" s="42" t="s">
        <v>145</v>
      </c>
      <c r="B22" s="97" t="s">
        <v>10</v>
      </c>
      <c r="C22" s="100" t="s">
        <v>242</v>
      </c>
      <c r="D22" s="100"/>
      <c r="E22" s="100"/>
      <c r="F22" s="101">
        <f>SUM(F23)</f>
        <v>508179</v>
      </c>
      <c r="G22" s="101">
        <f>SUM(G23)</f>
        <v>230177</v>
      </c>
      <c r="H22" s="101">
        <f>SUM(H23)</f>
        <v>237401</v>
      </c>
    </row>
    <row r="23" spans="1:8" ht="15">
      <c r="A23" s="42" t="s">
        <v>112</v>
      </c>
      <c r="B23" s="90" t="s">
        <v>93</v>
      </c>
      <c r="C23" s="72" t="s">
        <v>242</v>
      </c>
      <c r="D23" s="72" t="s">
        <v>83</v>
      </c>
      <c r="E23" s="72" t="s">
        <v>94</v>
      </c>
      <c r="F23" s="102">
        <f>F24</f>
        <v>508179</v>
      </c>
      <c r="G23" s="102">
        <f>G24</f>
        <v>230177</v>
      </c>
      <c r="H23" s="102">
        <f>H24</f>
        <v>237401</v>
      </c>
    </row>
    <row r="24" spans="1:8" ht="15">
      <c r="A24" s="42" t="s">
        <v>61</v>
      </c>
      <c r="B24" s="87" t="s">
        <v>5</v>
      </c>
      <c r="C24" s="72" t="s">
        <v>242</v>
      </c>
      <c r="D24" s="72" t="s">
        <v>83</v>
      </c>
      <c r="E24" s="72" t="s">
        <v>17</v>
      </c>
      <c r="F24" s="134">
        <f>SUM(F25+F26+F27)</f>
        <v>508179</v>
      </c>
      <c r="G24" s="102">
        <v>230177</v>
      </c>
      <c r="H24" s="102">
        <v>237401</v>
      </c>
    </row>
    <row r="25" spans="1:8" ht="30.75" thickBot="1">
      <c r="A25" s="42" t="s">
        <v>146</v>
      </c>
      <c r="B25" s="91" t="s">
        <v>82</v>
      </c>
      <c r="C25" s="72" t="s">
        <v>243</v>
      </c>
      <c r="D25" s="72" t="s">
        <v>83</v>
      </c>
      <c r="E25" s="72" t="s">
        <v>17</v>
      </c>
      <c r="F25" s="134">
        <v>267939.6</v>
      </c>
      <c r="G25" s="102">
        <v>230177</v>
      </c>
      <c r="H25" s="102">
        <v>237401</v>
      </c>
    </row>
    <row r="26" spans="1:8" ht="60.75" thickBot="1">
      <c r="A26" s="42" t="s">
        <v>147</v>
      </c>
      <c r="B26" s="142" t="s">
        <v>271</v>
      </c>
      <c r="C26" s="143">
        <v>120073930</v>
      </c>
      <c r="D26" s="72" t="s">
        <v>83</v>
      </c>
      <c r="E26" s="72" t="s">
        <v>17</v>
      </c>
      <c r="F26" s="134">
        <v>237837</v>
      </c>
      <c r="G26" s="134">
        <v>0</v>
      </c>
      <c r="H26" s="134">
        <v>0</v>
      </c>
    </row>
    <row r="27" spans="1:8" ht="60">
      <c r="A27" s="42" t="s">
        <v>148</v>
      </c>
      <c r="B27" s="144" t="s">
        <v>273</v>
      </c>
      <c r="C27" s="143">
        <v>120093930</v>
      </c>
      <c r="D27" s="72" t="s">
        <v>83</v>
      </c>
      <c r="E27" s="72" t="s">
        <v>17</v>
      </c>
      <c r="F27" s="134">
        <v>2402.4</v>
      </c>
      <c r="G27" s="134">
        <v>0</v>
      </c>
      <c r="H27" s="134">
        <v>0</v>
      </c>
    </row>
    <row r="28" spans="1:8" ht="30">
      <c r="A28" s="42" t="s">
        <v>36</v>
      </c>
      <c r="B28" s="97" t="s">
        <v>20</v>
      </c>
      <c r="C28" s="100" t="s">
        <v>244</v>
      </c>
      <c r="D28" s="100"/>
      <c r="E28" s="100"/>
      <c r="F28" s="101">
        <f>F29</f>
        <v>21582</v>
      </c>
      <c r="G28" s="101">
        <f aca="true" t="shared" si="1" ref="G28:H32">G29</f>
        <v>21582</v>
      </c>
      <c r="H28" s="101">
        <f t="shared" si="1"/>
        <v>21582</v>
      </c>
    </row>
    <row r="29" spans="1:8" ht="15">
      <c r="A29" s="42" t="s">
        <v>131</v>
      </c>
      <c r="B29" s="91" t="s">
        <v>9</v>
      </c>
      <c r="C29" s="72" t="s">
        <v>245</v>
      </c>
      <c r="D29" s="72"/>
      <c r="E29" s="100"/>
      <c r="F29" s="102">
        <f>F30</f>
        <v>21582</v>
      </c>
      <c r="G29" s="102">
        <f t="shared" si="1"/>
        <v>21582</v>
      </c>
      <c r="H29" s="102">
        <f t="shared" si="1"/>
        <v>21582</v>
      </c>
    </row>
    <row r="30" spans="1:8" ht="15">
      <c r="A30" s="42" t="s">
        <v>37</v>
      </c>
      <c r="B30" s="91" t="s">
        <v>12</v>
      </c>
      <c r="C30" s="72" t="s">
        <v>245</v>
      </c>
      <c r="D30" s="72" t="s">
        <v>13</v>
      </c>
      <c r="E30" s="72"/>
      <c r="F30" s="102">
        <f>F31</f>
        <v>21582</v>
      </c>
      <c r="G30" s="102">
        <f t="shared" si="1"/>
        <v>21582</v>
      </c>
      <c r="H30" s="102">
        <f t="shared" si="1"/>
        <v>21582</v>
      </c>
    </row>
    <row r="31" spans="1:8" ht="15">
      <c r="A31" s="42" t="s">
        <v>149</v>
      </c>
      <c r="B31" s="91" t="s">
        <v>29</v>
      </c>
      <c r="C31" s="72" t="s">
        <v>245</v>
      </c>
      <c r="D31" s="72" t="s">
        <v>28</v>
      </c>
      <c r="E31" s="72"/>
      <c r="F31" s="102">
        <f>F32</f>
        <v>21582</v>
      </c>
      <c r="G31" s="102">
        <f t="shared" si="1"/>
        <v>21582</v>
      </c>
      <c r="H31" s="102">
        <f t="shared" si="1"/>
        <v>21582</v>
      </c>
    </row>
    <row r="32" spans="1:8" ht="15">
      <c r="A32" s="42" t="s">
        <v>150</v>
      </c>
      <c r="B32" s="90" t="s">
        <v>46</v>
      </c>
      <c r="C32" s="72" t="s">
        <v>245</v>
      </c>
      <c r="D32" s="72" t="s">
        <v>28</v>
      </c>
      <c r="E32" s="72" t="s">
        <v>47</v>
      </c>
      <c r="F32" s="102">
        <f>F33</f>
        <v>21582</v>
      </c>
      <c r="G32" s="102">
        <f t="shared" si="1"/>
        <v>21582</v>
      </c>
      <c r="H32" s="102">
        <f t="shared" si="1"/>
        <v>21582</v>
      </c>
    </row>
    <row r="33" spans="1:8" ht="15">
      <c r="A33" s="42" t="s">
        <v>151</v>
      </c>
      <c r="B33" s="90" t="s">
        <v>51</v>
      </c>
      <c r="C33" s="72" t="s">
        <v>245</v>
      </c>
      <c r="D33" s="72" t="s">
        <v>28</v>
      </c>
      <c r="E33" s="72" t="s">
        <v>52</v>
      </c>
      <c r="F33" s="102">
        <v>21582</v>
      </c>
      <c r="G33" s="102">
        <v>21582</v>
      </c>
      <c r="H33" s="102">
        <v>21582</v>
      </c>
    </row>
    <row r="34" spans="1:8" ht="60">
      <c r="A34" s="42" t="s">
        <v>152</v>
      </c>
      <c r="B34" s="103" t="s">
        <v>216</v>
      </c>
      <c r="C34" s="100" t="s">
        <v>246</v>
      </c>
      <c r="D34" s="100"/>
      <c r="E34" s="100"/>
      <c r="F34" s="101">
        <f>F35</f>
        <v>9483</v>
      </c>
      <c r="G34" s="101">
        <f aca="true" t="shared" si="2" ref="G34:H36">G35</f>
        <v>9483</v>
      </c>
      <c r="H34" s="101">
        <f t="shared" si="2"/>
        <v>9483</v>
      </c>
    </row>
    <row r="35" spans="1:8" ht="30">
      <c r="A35" s="42" t="s">
        <v>153</v>
      </c>
      <c r="B35" s="91" t="s">
        <v>31</v>
      </c>
      <c r="C35" s="72" t="s">
        <v>247</v>
      </c>
      <c r="D35" s="72"/>
      <c r="E35" s="72"/>
      <c r="F35" s="102">
        <v>9483</v>
      </c>
      <c r="G35" s="102">
        <v>9483</v>
      </c>
      <c r="H35" s="102">
        <v>9483</v>
      </c>
    </row>
    <row r="36" spans="1:8" ht="18" customHeight="1">
      <c r="A36" s="42" t="s">
        <v>154</v>
      </c>
      <c r="B36" s="90" t="s">
        <v>58</v>
      </c>
      <c r="C36" s="72" t="s">
        <v>247</v>
      </c>
      <c r="D36" s="72" t="s">
        <v>124</v>
      </c>
      <c r="E36" s="72" t="s">
        <v>57</v>
      </c>
      <c r="F36" s="102">
        <f>F37</f>
        <v>9483</v>
      </c>
      <c r="G36" s="102">
        <f t="shared" si="2"/>
        <v>9483</v>
      </c>
      <c r="H36" s="102">
        <f t="shared" si="2"/>
        <v>9483</v>
      </c>
    </row>
    <row r="37" spans="1:8" ht="30">
      <c r="A37" s="42" t="s">
        <v>155</v>
      </c>
      <c r="B37" s="92" t="s">
        <v>32</v>
      </c>
      <c r="C37" s="72" t="s">
        <v>247</v>
      </c>
      <c r="D37" s="72" t="s">
        <v>124</v>
      </c>
      <c r="E37" s="72" t="s">
        <v>33</v>
      </c>
      <c r="F37" s="102">
        <v>9483</v>
      </c>
      <c r="G37" s="102">
        <v>9483</v>
      </c>
      <c r="H37" s="102">
        <v>9483</v>
      </c>
    </row>
    <row r="38" spans="1:8" ht="30">
      <c r="A38" s="42" t="s">
        <v>38</v>
      </c>
      <c r="B38" s="91" t="s">
        <v>80</v>
      </c>
      <c r="C38" s="72" t="s">
        <v>247</v>
      </c>
      <c r="D38" s="72" t="s">
        <v>81</v>
      </c>
      <c r="E38" s="72"/>
      <c r="F38" s="102">
        <v>9483</v>
      </c>
      <c r="G38" s="102">
        <v>9483</v>
      </c>
      <c r="H38" s="102">
        <v>9483</v>
      </c>
    </row>
    <row r="39" spans="1:8" ht="39.75" customHeight="1">
      <c r="A39" s="42" t="s">
        <v>39</v>
      </c>
      <c r="B39" s="97" t="s">
        <v>18</v>
      </c>
      <c r="C39" s="100" t="s">
        <v>248</v>
      </c>
      <c r="D39" s="104"/>
      <c r="E39" s="100"/>
      <c r="F39" s="101">
        <f>F40</f>
        <v>58464</v>
      </c>
      <c r="G39" s="101">
        <f aca="true" t="shared" si="3" ref="G39:H42">G40</f>
        <v>58464</v>
      </c>
      <c r="H39" s="101">
        <f t="shared" si="3"/>
        <v>58464</v>
      </c>
    </row>
    <row r="40" spans="1:8" ht="15">
      <c r="A40" s="42" t="s">
        <v>156</v>
      </c>
      <c r="B40" s="91" t="s">
        <v>8</v>
      </c>
      <c r="C40" s="72" t="s">
        <v>249</v>
      </c>
      <c r="D40" s="72"/>
      <c r="E40" s="72"/>
      <c r="F40" s="102">
        <f>F41</f>
        <v>58464</v>
      </c>
      <c r="G40" s="102">
        <f t="shared" si="3"/>
        <v>58464</v>
      </c>
      <c r="H40" s="102">
        <f t="shared" si="3"/>
        <v>58464</v>
      </c>
    </row>
    <row r="41" spans="1:8" ht="30">
      <c r="A41" s="42" t="s">
        <v>157</v>
      </c>
      <c r="B41" s="91" t="s">
        <v>80</v>
      </c>
      <c r="C41" s="72" t="s">
        <v>249</v>
      </c>
      <c r="D41" s="72" t="s">
        <v>81</v>
      </c>
      <c r="E41" s="72"/>
      <c r="F41" s="102">
        <f>F42</f>
        <v>58464</v>
      </c>
      <c r="G41" s="102">
        <f t="shared" si="3"/>
        <v>58464</v>
      </c>
      <c r="H41" s="102">
        <f t="shared" si="3"/>
        <v>58464</v>
      </c>
    </row>
    <row r="42" spans="1:8" ht="30">
      <c r="A42" s="42" t="s">
        <v>158</v>
      </c>
      <c r="B42" s="91" t="s">
        <v>82</v>
      </c>
      <c r="C42" s="72" t="s">
        <v>249</v>
      </c>
      <c r="D42" s="72" t="s">
        <v>83</v>
      </c>
      <c r="E42" s="72"/>
      <c r="F42" s="102">
        <f>F43</f>
        <v>58464</v>
      </c>
      <c r="G42" s="102">
        <f t="shared" si="3"/>
        <v>58464</v>
      </c>
      <c r="H42" s="102">
        <f t="shared" si="3"/>
        <v>58464</v>
      </c>
    </row>
    <row r="43" spans="1:8" ht="15">
      <c r="A43" s="42" t="s">
        <v>159</v>
      </c>
      <c r="B43" s="90" t="s">
        <v>114</v>
      </c>
      <c r="C43" s="72" t="s">
        <v>249</v>
      </c>
      <c r="D43" s="72" t="s">
        <v>83</v>
      </c>
      <c r="E43" s="72" t="s">
        <v>115</v>
      </c>
      <c r="F43" s="102">
        <f>SUM(F45:F46)</f>
        <v>58464</v>
      </c>
      <c r="G43" s="102">
        <f>SUM(G45:G46)</f>
        <v>58464</v>
      </c>
      <c r="H43" s="102">
        <f>SUM(H45:H46)</f>
        <v>58464</v>
      </c>
    </row>
    <row r="44" spans="1:8" ht="15">
      <c r="A44" s="42" t="s">
        <v>160</v>
      </c>
      <c r="B44" s="90" t="s">
        <v>142</v>
      </c>
      <c r="C44" s="72" t="s">
        <v>250</v>
      </c>
      <c r="D44" s="72" t="s">
        <v>83</v>
      </c>
      <c r="E44" s="72" t="s">
        <v>133</v>
      </c>
      <c r="F44" s="102">
        <v>7800</v>
      </c>
      <c r="G44" s="102">
        <v>7800</v>
      </c>
      <c r="H44" s="102">
        <v>7800</v>
      </c>
    </row>
    <row r="45" spans="1:8" ht="15">
      <c r="A45" s="42" t="s">
        <v>161</v>
      </c>
      <c r="B45" s="90" t="s">
        <v>141</v>
      </c>
      <c r="C45" s="72" t="s">
        <v>250</v>
      </c>
      <c r="D45" s="72" t="s">
        <v>83</v>
      </c>
      <c r="E45" s="72" t="s">
        <v>133</v>
      </c>
      <c r="F45" s="102">
        <v>7800</v>
      </c>
      <c r="G45" s="102">
        <v>7800</v>
      </c>
      <c r="H45" s="102">
        <v>7800</v>
      </c>
    </row>
    <row r="46" spans="1:8" ht="15">
      <c r="A46" s="42" t="s">
        <v>162</v>
      </c>
      <c r="B46" s="90" t="s">
        <v>44</v>
      </c>
      <c r="C46" s="72" t="s">
        <v>251</v>
      </c>
      <c r="D46" s="72" t="s">
        <v>83</v>
      </c>
      <c r="E46" s="72" t="s">
        <v>116</v>
      </c>
      <c r="F46" s="102">
        <v>50664</v>
      </c>
      <c r="G46" s="102">
        <v>50664</v>
      </c>
      <c r="H46" s="102">
        <v>50664</v>
      </c>
    </row>
    <row r="47" spans="1:8" ht="28.5">
      <c r="A47" s="42" t="s">
        <v>163</v>
      </c>
      <c r="B47" s="75" t="s">
        <v>218</v>
      </c>
      <c r="C47" s="95" t="s">
        <v>253</v>
      </c>
      <c r="D47" s="95"/>
      <c r="E47" s="95"/>
      <c r="F47" s="96">
        <f>F48+F54</f>
        <v>1217753</v>
      </c>
      <c r="G47" s="96">
        <f>G48+G54</f>
        <v>1103000</v>
      </c>
      <c r="H47" s="96">
        <f>H48+H54</f>
        <v>1103000</v>
      </c>
    </row>
    <row r="48" spans="1:8" ht="30">
      <c r="A48" s="42" t="s">
        <v>164</v>
      </c>
      <c r="B48" s="97" t="s">
        <v>19</v>
      </c>
      <c r="C48" s="95" t="s">
        <v>254</v>
      </c>
      <c r="D48" s="72"/>
      <c r="E48" s="72"/>
      <c r="F48" s="101">
        <f>F49</f>
        <v>1217753</v>
      </c>
      <c r="G48" s="101">
        <f aca="true" t="shared" si="4" ref="G48:H52">G49</f>
        <v>1103000</v>
      </c>
      <c r="H48" s="101">
        <f t="shared" si="4"/>
        <v>1103000</v>
      </c>
    </row>
    <row r="49" spans="1:8" ht="30">
      <c r="A49" s="42" t="s">
        <v>165</v>
      </c>
      <c r="B49" s="91" t="s">
        <v>31</v>
      </c>
      <c r="C49" s="72" t="s">
        <v>255</v>
      </c>
      <c r="D49" s="72"/>
      <c r="E49" s="72"/>
      <c r="F49" s="102">
        <f>F50</f>
        <v>1217753</v>
      </c>
      <c r="G49" s="102">
        <f t="shared" si="4"/>
        <v>1103000</v>
      </c>
      <c r="H49" s="102">
        <f t="shared" si="4"/>
        <v>1103000</v>
      </c>
    </row>
    <row r="50" spans="1:8" ht="30">
      <c r="A50" s="42" t="s">
        <v>166</v>
      </c>
      <c r="B50" s="91" t="s">
        <v>122</v>
      </c>
      <c r="C50" s="72" t="s">
        <v>255</v>
      </c>
      <c r="D50" s="72" t="s">
        <v>123</v>
      </c>
      <c r="E50" s="72"/>
      <c r="F50" s="102">
        <f>F51</f>
        <v>1217753</v>
      </c>
      <c r="G50" s="102">
        <f t="shared" si="4"/>
        <v>1103000</v>
      </c>
      <c r="H50" s="102">
        <f t="shared" si="4"/>
        <v>1103000</v>
      </c>
    </row>
    <row r="51" spans="1:8" ht="15">
      <c r="A51" s="42" t="s">
        <v>56</v>
      </c>
      <c r="B51" s="91" t="s">
        <v>86</v>
      </c>
      <c r="C51" s="72" t="s">
        <v>255</v>
      </c>
      <c r="D51" s="72" t="s">
        <v>87</v>
      </c>
      <c r="E51" s="72"/>
      <c r="F51" s="102">
        <f>F52</f>
        <v>1217753</v>
      </c>
      <c r="G51" s="102">
        <f t="shared" si="4"/>
        <v>1103000</v>
      </c>
      <c r="H51" s="102">
        <f t="shared" si="4"/>
        <v>1103000</v>
      </c>
    </row>
    <row r="52" spans="1:8" ht="15">
      <c r="A52" s="42" t="s">
        <v>167</v>
      </c>
      <c r="B52" s="90" t="s">
        <v>50</v>
      </c>
      <c r="C52" s="72" t="s">
        <v>255</v>
      </c>
      <c r="D52" s="72" t="s">
        <v>87</v>
      </c>
      <c r="E52" s="72" t="s">
        <v>90</v>
      </c>
      <c r="F52" s="102">
        <f>F53</f>
        <v>1217753</v>
      </c>
      <c r="G52" s="102">
        <f t="shared" si="4"/>
        <v>1103000</v>
      </c>
      <c r="H52" s="102">
        <f t="shared" si="4"/>
        <v>1103000</v>
      </c>
    </row>
    <row r="53" spans="1:8" ht="15">
      <c r="A53" s="42" t="s">
        <v>64</v>
      </c>
      <c r="B53" s="90" t="s">
        <v>45</v>
      </c>
      <c r="C53" s="72" t="s">
        <v>255</v>
      </c>
      <c r="D53" s="72" t="s">
        <v>265</v>
      </c>
      <c r="E53" s="72" t="s">
        <v>91</v>
      </c>
      <c r="F53" s="102">
        <v>1217753</v>
      </c>
      <c r="G53" s="102">
        <v>1103000</v>
      </c>
      <c r="H53" s="102">
        <v>1103000</v>
      </c>
    </row>
    <row r="54" spans="1:8" ht="30">
      <c r="A54" s="42" t="s">
        <v>65</v>
      </c>
      <c r="B54" s="97" t="s">
        <v>120</v>
      </c>
      <c r="C54" s="98" t="s">
        <v>256</v>
      </c>
      <c r="D54" s="98"/>
      <c r="E54" s="98"/>
      <c r="F54" s="99"/>
      <c r="G54" s="99"/>
      <c r="H54" s="99"/>
    </row>
    <row r="55" spans="1:8" ht="28.5">
      <c r="A55" s="42" t="s">
        <v>168</v>
      </c>
      <c r="B55" s="75" t="s">
        <v>117</v>
      </c>
      <c r="C55" s="98" t="s">
        <v>256</v>
      </c>
      <c r="D55" s="95" t="s">
        <v>74</v>
      </c>
      <c r="E55" s="129" t="s">
        <v>106</v>
      </c>
      <c r="F55" s="115">
        <f>SUM(F56+F60+F64++F74+F77+F82)</f>
        <v>2389612.01</v>
      </c>
      <c r="G55" s="115">
        <f>G56+G60+G64+G67+G73</f>
        <v>2267964</v>
      </c>
      <c r="H55" s="115">
        <f>H56+H60+H64+H67+H73</f>
        <v>2267964</v>
      </c>
    </row>
    <row r="56" spans="1:8" ht="60">
      <c r="A56" s="42" t="s">
        <v>169</v>
      </c>
      <c r="B56" s="91" t="s">
        <v>76</v>
      </c>
      <c r="C56" s="98" t="s">
        <v>256</v>
      </c>
      <c r="D56" s="72" t="s">
        <v>77</v>
      </c>
      <c r="E56" s="105" t="s">
        <v>107</v>
      </c>
      <c r="F56" s="106">
        <f aca="true" t="shared" si="5" ref="F56:H57">F57</f>
        <v>490169</v>
      </c>
      <c r="G56" s="106">
        <f t="shared" si="5"/>
        <v>490169</v>
      </c>
      <c r="H56" s="106">
        <f t="shared" si="5"/>
        <v>490169</v>
      </c>
    </row>
    <row r="57" spans="1:8" ht="30">
      <c r="A57" s="42" t="s">
        <v>170</v>
      </c>
      <c r="B57" s="91" t="s">
        <v>78</v>
      </c>
      <c r="C57" s="98" t="s">
        <v>256</v>
      </c>
      <c r="D57" s="72" t="s">
        <v>79</v>
      </c>
      <c r="E57" s="105" t="s">
        <v>107</v>
      </c>
      <c r="F57" s="106">
        <f t="shared" si="5"/>
        <v>490169</v>
      </c>
      <c r="G57" s="106">
        <f t="shared" si="5"/>
        <v>490169</v>
      </c>
      <c r="H57" s="106">
        <f t="shared" si="5"/>
        <v>490169</v>
      </c>
    </row>
    <row r="58" spans="1:8" ht="15">
      <c r="A58" s="42" t="s">
        <v>66</v>
      </c>
      <c r="B58" s="107" t="s">
        <v>75</v>
      </c>
      <c r="C58" s="98" t="s">
        <v>256</v>
      </c>
      <c r="D58" s="72" t="s">
        <v>79</v>
      </c>
      <c r="E58" s="105" t="s">
        <v>107</v>
      </c>
      <c r="F58" s="106">
        <f>SUM(F59:F59)</f>
        <v>490169</v>
      </c>
      <c r="G58" s="106">
        <f>G59</f>
        <v>490169</v>
      </c>
      <c r="H58" s="106">
        <f>H59</f>
        <v>490169</v>
      </c>
    </row>
    <row r="59" spans="1:8" ht="30">
      <c r="A59" s="42" t="s">
        <v>171</v>
      </c>
      <c r="B59" s="108" t="s">
        <v>67</v>
      </c>
      <c r="C59" s="98" t="s">
        <v>256</v>
      </c>
      <c r="D59" s="72" t="s">
        <v>79</v>
      </c>
      <c r="E59" s="105" t="s">
        <v>107</v>
      </c>
      <c r="F59" s="106">
        <v>490169</v>
      </c>
      <c r="G59" s="106">
        <v>490169</v>
      </c>
      <c r="H59" s="106">
        <v>490169</v>
      </c>
    </row>
    <row r="60" spans="1:8" ht="60">
      <c r="A60" s="42" t="s">
        <v>172</v>
      </c>
      <c r="B60" s="91" t="s">
        <v>76</v>
      </c>
      <c r="C60" s="98" t="s">
        <v>256</v>
      </c>
      <c r="D60" s="72" t="s">
        <v>77</v>
      </c>
      <c r="E60" s="105"/>
      <c r="F60" s="106">
        <f>F61</f>
        <v>1233430</v>
      </c>
      <c r="G60" s="106">
        <f aca="true" t="shared" si="6" ref="G60:H62">G61</f>
        <v>1233430</v>
      </c>
      <c r="H60" s="106">
        <f t="shared" si="6"/>
        <v>1233430</v>
      </c>
    </row>
    <row r="61" spans="1:8" ht="30">
      <c r="A61" s="42" t="s">
        <v>173</v>
      </c>
      <c r="B61" s="91" t="s">
        <v>78</v>
      </c>
      <c r="C61" s="98" t="s">
        <v>256</v>
      </c>
      <c r="D61" s="72" t="s">
        <v>79</v>
      </c>
      <c r="E61" s="105"/>
      <c r="F61" s="106">
        <f>F62</f>
        <v>1233430</v>
      </c>
      <c r="G61" s="106">
        <f>G62</f>
        <v>1233430</v>
      </c>
      <c r="H61" s="106">
        <f>H62</f>
        <v>1233430</v>
      </c>
    </row>
    <row r="62" spans="1:8" ht="15">
      <c r="A62" s="42" t="s">
        <v>174</v>
      </c>
      <c r="B62" s="107" t="s">
        <v>75</v>
      </c>
      <c r="C62" s="98" t="s">
        <v>256</v>
      </c>
      <c r="D62" s="72" t="s">
        <v>79</v>
      </c>
      <c r="E62" s="105" t="s">
        <v>106</v>
      </c>
      <c r="F62" s="106">
        <f>SUM(F63:F63)</f>
        <v>1233430</v>
      </c>
      <c r="G62" s="106">
        <f t="shared" si="6"/>
        <v>1233430</v>
      </c>
      <c r="H62" s="106">
        <f t="shared" si="6"/>
        <v>1233430</v>
      </c>
    </row>
    <row r="63" spans="1:8" ht="45">
      <c r="A63" s="42" t="s">
        <v>175</v>
      </c>
      <c r="B63" s="108" t="s">
        <v>68</v>
      </c>
      <c r="C63" s="98" t="s">
        <v>256</v>
      </c>
      <c r="D63" s="72" t="s">
        <v>79</v>
      </c>
      <c r="E63" s="105" t="s">
        <v>92</v>
      </c>
      <c r="F63" s="134">
        <v>1233430</v>
      </c>
      <c r="G63" s="134">
        <v>1233430</v>
      </c>
      <c r="H63" s="134">
        <v>1233430</v>
      </c>
    </row>
    <row r="64" spans="1:8" ht="30">
      <c r="A64" s="42" t="s">
        <v>274</v>
      </c>
      <c r="B64" s="91" t="s">
        <v>80</v>
      </c>
      <c r="C64" s="98" t="s">
        <v>256</v>
      </c>
      <c r="D64" s="72" t="s">
        <v>81</v>
      </c>
      <c r="E64" s="105"/>
      <c r="F64" s="106">
        <v>618458.01</v>
      </c>
      <c r="G64" s="134">
        <v>540465</v>
      </c>
      <c r="H64" s="134">
        <v>540465</v>
      </c>
    </row>
    <row r="65" spans="1:9" ht="30">
      <c r="A65" s="42" t="s">
        <v>176</v>
      </c>
      <c r="B65" s="91" t="s">
        <v>82</v>
      </c>
      <c r="C65" s="98" t="s">
        <v>256</v>
      </c>
      <c r="D65" s="72" t="s">
        <v>83</v>
      </c>
      <c r="E65" s="105"/>
      <c r="F65" s="106">
        <v>618458.01</v>
      </c>
      <c r="G65" s="134">
        <v>540465</v>
      </c>
      <c r="H65" s="134">
        <v>540465</v>
      </c>
      <c r="I65" s="116"/>
    </row>
    <row r="66" spans="1:8" ht="15">
      <c r="A66" s="42" t="s">
        <v>177</v>
      </c>
      <c r="B66" s="108" t="s">
        <v>105</v>
      </c>
      <c r="C66" s="98" t="s">
        <v>256</v>
      </c>
      <c r="D66" s="72" t="s">
        <v>83</v>
      </c>
      <c r="E66" s="105" t="s">
        <v>106</v>
      </c>
      <c r="F66" s="106">
        <v>618458.01</v>
      </c>
      <c r="G66" s="134">
        <v>540465</v>
      </c>
      <c r="H66" s="134">
        <v>540465</v>
      </c>
    </row>
    <row r="67" spans="1:8" ht="15">
      <c r="A67" s="42" t="s">
        <v>178</v>
      </c>
      <c r="B67" s="45" t="s">
        <v>12</v>
      </c>
      <c r="C67" s="98" t="s">
        <v>256</v>
      </c>
      <c r="D67" s="72" t="s">
        <v>13</v>
      </c>
      <c r="E67" s="105"/>
      <c r="F67" s="106">
        <f aca="true" t="shared" si="7" ref="F67:H68">F68</f>
        <v>0</v>
      </c>
      <c r="G67" s="106">
        <f t="shared" si="7"/>
        <v>0</v>
      </c>
      <c r="H67" s="106">
        <f t="shared" si="7"/>
        <v>0</v>
      </c>
    </row>
    <row r="68" spans="1:8" ht="15">
      <c r="A68" s="42" t="s">
        <v>179</v>
      </c>
      <c r="B68" s="45" t="s">
        <v>29</v>
      </c>
      <c r="C68" s="98" t="s">
        <v>256</v>
      </c>
      <c r="D68" s="72" t="s">
        <v>28</v>
      </c>
      <c r="E68" s="105"/>
      <c r="F68" s="106">
        <f t="shared" si="7"/>
        <v>0</v>
      </c>
      <c r="G68" s="106">
        <f t="shared" si="7"/>
        <v>0</v>
      </c>
      <c r="H68" s="106">
        <f t="shared" si="7"/>
        <v>0</v>
      </c>
    </row>
    <row r="69" spans="1:8" ht="15">
      <c r="A69" s="42" t="s">
        <v>180</v>
      </c>
      <c r="B69" s="108" t="s">
        <v>105</v>
      </c>
      <c r="C69" s="98" t="s">
        <v>256</v>
      </c>
      <c r="D69" s="72" t="s">
        <v>28</v>
      </c>
      <c r="E69" s="105" t="s">
        <v>106</v>
      </c>
      <c r="F69" s="106">
        <f>F72</f>
        <v>0</v>
      </c>
      <c r="G69" s="106">
        <f>G72</f>
        <v>0</v>
      </c>
      <c r="H69" s="106">
        <f>H72</f>
        <v>0</v>
      </c>
    </row>
    <row r="70" spans="1:8" ht="15">
      <c r="A70" s="42" t="s">
        <v>181</v>
      </c>
      <c r="B70" s="45" t="s">
        <v>12</v>
      </c>
      <c r="C70" s="98" t="s">
        <v>256</v>
      </c>
      <c r="D70" s="72"/>
      <c r="E70" s="105"/>
      <c r="F70" s="106"/>
      <c r="G70" s="106"/>
      <c r="H70" s="106"/>
    </row>
    <row r="71" spans="1:8" ht="45">
      <c r="A71" s="42" t="s">
        <v>182</v>
      </c>
      <c r="B71" s="90" t="s">
        <v>68</v>
      </c>
      <c r="C71" s="98" t="s">
        <v>256</v>
      </c>
      <c r="D71" s="72" t="s">
        <v>28</v>
      </c>
      <c r="E71" s="105" t="s">
        <v>92</v>
      </c>
      <c r="F71" s="134">
        <v>0</v>
      </c>
      <c r="G71" s="134">
        <v>0</v>
      </c>
      <c r="H71" s="134">
        <v>0</v>
      </c>
    </row>
    <row r="72" spans="1:8" ht="45">
      <c r="A72" s="42" t="s">
        <v>183</v>
      </c>
      <c r="B72" s="90" t="s">
        <v>68</v>
      </c>
      <c r="C72" s="98" t="s">
        <v>256</v>
      </c>
      <c r="D72" s="72" t="s">
        <v>28</v>
      </c>
      <c r="E72" s="105" t="s">
        <v>92</v>
      </c>
      <c r="F72" s="134">
        <v>0</v>
      </c>
      <c r="G72" s="134">
        <v>0</v>
      </c>
      <c r="H72" s="134">
        <v>0</v>
      </c>
    </row>
    <row r="73" spans="1:8" ht="15">
      <c r="A73" s="42" t="s">
        <v>270</v>
      </c>
      <c r="B73" s="90" t="s">
        <v>213</v>
      </c>
      <c r="C73" s="98" t="s">
        <v>256</v>
      </c>
      <c r="D73" s="72" t="s">
        <v>85</v>
      </c>
      <c r="E73" s="105"/>
      <c r="F73" s="134">
        <v>3900</v>
      </c>
      <c r="G73" s="134">
        <v>3900</v>
      </c>
      <c r="H73" s="134">
        <v>3900</v>
      </c>
    </row>
    <row r="74" spans="1:8" ht="15">
      <c r="A74" s="42" t="s">
        <v>184</v>
      </c>
      <c r="B74" s="90" t="s">
        <v>213</v>
      </c>
      <c r="C74" s="98" t="s">
        <v>256</v>
      </c>
      <c r="D74" s="72" t="s">
        <v>212</v>
      </c>
      <c r="E74" s="105" t="s">
        <v>92</v>
      </c>
      <c r="F74" s="134">
        <v>3900</v>
      </c>
      <c r="G74" s="134">
        <v>3900</v>
      </c>
      <c r="H74" s="134">
        <v>3900</v>
      </c>
    </row>
    <row r="75" spans="1:8" ht="15">
      <c r="A75" s="42" t="s">
        <v>185</v>
      </c>
      <c r="B75" s="131" t="s">
        <v>12</v>
      </c>
      <c r="C75" s="98" t="s">
        <v>256</v>
      </c>
      <c r="D75" s="95"/>
      <c r="E75" s="129"/>
      <c r="F75" s="74">
        <f>SUM(F77)</f>
        <v>42655</v>
      </c>
      <c r="G75" s="74">
        <f>SUM(G77)</f>
        <v>42655</v>
      </c>
      <c r="H75" s="74">
        <f>SUM(H77)</f>
        <v>42655</v>
      </c>
    </row>
    <row r="76" spans="1:8" ht="15">
      <c r="A76" s="42" t="s">
        <v>186</v>
      </c>
      <c r="B76" s="108" t="s">
        <v>105</v>
      </c>
      <c r="C76" s="98" t="s">
        <v>256</v>
      </c>
      <c r="D76" s="72" t="s">
        <v>28</v>
      </c>
      <c r="E76" s="105"/>
      <c r="F76" s="134">
        <v>42655</v>
      </c>
      <c r="G76" s="134">
        <v>42655</v>
      </c>
      <c r="H76" s="134">
        <v>42655</v>
      </c>
    </row>
    <row r="77" spans="1:8" ht="15">
      <c r="A77" s="42" t="s">
        <v>187</v>
      </c>
      <c r="B77" s="90" t="s">
        <v>143</v>
      </c>
      <c r="C77" s="98" t="s">
        <v>256</v>
      </c>
      <c r="D77" s="72" t="s">
        <v>28</v>
      </c>
      <c r="E77" s="105" t="s">
        <v>113</v>
      </c>
      <c r="F77" s="134">
        <v>42655</v>
      </c>
      <c r="G77" s="134">
        <v>42655</v>
      </c>
      <c r="H77" s="134">
        <v>42655</v>
      </c>
    </row>
    <row r="78" spans="1:8" ht="14.25">
      <c r="A78" s="42" t="s">
        <v>188</v>
      </c>
      <c r="B78" s="75" t="s">
        <v>121</v>
      </c>
      <c r="C78" s="95" t="s">
        <v>262</v>
      </c>
      <c r="D78" s="95"/>
      <c r="E78" s="129"/>
      <c r="F78" s="115">
        <f>F79</f>
        <v>1000</v>
      </c>
      <c r="G78" s="115">
        <f aca="true" t="shared" si="8" ref="G78:H81">G79</f>
        <v>1000</v>
      </c>
      <c r="H78" s="115">
        <f t="shared" si="8"/>
        <v>1000</v>
      </c>
    </row>
    <row r="79" spans="1:8" ht="15">
      <c r="A79" s="42" t="s">
        <v>189</v>
      </c>
      <c r="B79" s="93" t="s">
        <v>84</v>
      </c>
      <c r="C79" s="95" t="s">
        <v>262</v>
      </c>
      <c r="D79" s="72" t="s">
        <v>85</v>
      </c>
      <c r="E79" s="105"/>
      <c r="F79" s="106">
        <f>F80</f>
        <v>1000</v>
      </c>
      <c r="G79" s="106">
        <f t="shared" si="8"/>
        <v>1000</v>
      </c>
      <c r="H79" s="106">
        <f t="shared" si="8"/>
        <v>1000</v>
      </c>
    </row>
    <row r="80" spans="1:8" ht="15">
      <c r="A80" s="42" t="s">
        <v>190</v>
      </c>
      <c r="B80" s="94" t="s">
        <v>3</v>
      </c>
      <c r="C80" s="95" t="s">
        <v>262</v>
      </c>
      <c r="D80" s="72" t="s">
        <v>27</v>
      </c>
      <c r="E80" s="105"/>
      <c r="F80" s="106">
        <f>F81</f>
        <v>1000</v>
      </c>
      <c r="G80" s="106">
        <f t="shared" si="8"/>
        <v>1000</v>
      </c>
      <c r="H80" s="106">
        <f t="shared" si="8"/>
        <v>1000</v>
      </c>
    </row>
    <row r="81" spans="1:8" ht="15">
      <c r="A81" s="42" t="s">
        <v>191</v>
      </c>
      <c r="B81" s="107" t="s">
        <v>75</v>
      </c>
      <c r="C81" s="95" t="s">
        <v>262</v>
      </c>
      <c r="D81" s="72" t="s">
        <v>27</v>
      </c>
      <c r="E81" s="105" t="s">
        <v>106</v>
      </c>
      <c r="F81" s="106">
        <f>F82</f>
        <v>1000</v>
      </c>
      <c r="G81" s="106">
        <f t="shared" si="8"/>
        <v>1000</v>
      </c>
      <c r="H81" s="106">
        <f t="shared" si="8"/>
        <v>1000</v>
      </c>
    </row>
    <row r="82" spans="1:8" ht="15">
      <c r="A82" s="42" t="s">
        <v>192</v>
      </c>
      <c r="B82" s="109" t="s">
        <v>127</v>
      </c>
      <c r="C82" s="95" t="s">
        <v>262</v>
      </c>
      <c r="D82" s="72" t="s">
        <v>27</v>
      </c>
      <c r="E82" s="105" t="s">
        <v>48</v>
      </c>
      <c r="F82" s="106">
        <v>1000</v>
      </c>
      <c r="G82" s="106">
        <v>1000</v>
      </c>
      <c r="H82" s="106">
        <v>1000</v>
      </c>
    </row>
    <row r="83" spans="1:8" ht="71.25">
      <c r="A83" s="42" t="s">
        <v>193</v>
      </c>
      <c r="B83" s="75" t="s">
        <v>15</v>
      </c>
      <c r="C83" s="95" t="s">
        <v>257</v>
      </c>
      <c r="D83" s="95"/>
      <c r="E83" s="129" t="s">
        <v>55</v>
      </c>
      <c r="F83" s="115">
        <f>SUM(F84+F86)</f>
        <v>53017</v>
      </c>
      <c r="G83" s="115">
        <f>SUM(G84+G86)</f>
        <v>55050</v>
      </c>
      <c r="H83" s="115">
        <f>SUM(H84+H86)</f>
        <v>0</v>
      </c>
    </row>
    <row r="84" spans="1:8" ht="60">
      <c r="A84" s="42" t="s">
        <v>194</v>
      </c>
      <c r="B84" s="91" t="s">
        <v>76</v>
      </c>
      <c r="C84" s="95" t="s">
        <v>257</v>
      </c>
      <c r="D84" s="72" t="s">
        <v>77</v>
      </c>
      <c r="E84" s="105" t="s">
        <v>55</v>
      </c>
      <c r="F84" s="110">
        <f>SUM(F85:F85)</f>
        <v>36842</v>
      </c>
      <c r="G84" s="110">
        <v>36842</v>
      </c>
      <c r="H84" s="110">
        <v>0</v>
      </c>
    </row>
    <row r="85" spans="1:8" ht="30">
      <c r="A85" s="42" t="s">
        <v>195</v>
      </c>
      <c r="B85" s="91" t="s">
        <v>78</v>
      </c>
      <c r="C85" s="95" t="s">
        <v>257</v>
      </c>
      <c r="D85" s="72" t="s">
        <v>79</v>
      </c>
      <c r="E85" s="105" t="s">
        <v>55</v>
      </c>
      <c r="F85" s="134">
        <v>36842</v>
      </c>
      <c r="G85" s="110">
        <v>36842</v>
      </c>
      <c r="H85" s="110">
        <v>0</v>
      </c>
    </row>
    <row r="86" spans="1:8" ht="30">
      <c r="A86" s="42" t="s">
        <v>196</v>
      </c>
      <c r="B86" s="91" t="s">
        <v>80</v>
      </c>
      <c r="C86" s="95" t="s">
        <v>257</v>
      </c>
      <c r="D86" s="72" t="s">
        <v>81</v>
      </c>
      <c r="E86" s="105" t="s">
        <v>55</v>
      </c>
      <c r="F86" s="110">
        <v>16175</v>
      </c>
      <c r="G86" s="110">
        <v>18208</v>
      </c>
      <c r="H86" s="110">
        <v>0</v>
      </c>
    </row>
    <row r="87" spans="1:8" ht="71.25">
      <c r="A87" s="42" t="s">
        <v>197</v>
      </c>
      <c r="B87" s="130" t="s">
        <v>16</v>
      </c>
      <c r="C87" s="95" t="s">
        <v>258</v>
      </c>
      <c r="D87" s="95"/>
      <c r="E87" s="129"/>
      <c r="F87" s="115">
        <f>F88</f>
        <v>3400</v>
      </c>
      <c r="G87" s="115">
        <f>G88</f>
        <v>3400</v>
      </c>
      <c r="H87" s="115">
        <f>H88</f>
        <v>3400</v>
      </c>
    </row>
    <row r="88" spans="1:8" ht="25.5">
      <c r="A88" s="42" t="s">
        <v>198</v>
      </c>
      <c r="B88" s="45" t="s">
        <v>80</v>
      </c>
      <c r="C88" s="72" t="s">
        <v>258</v>
      </c>
      <c r="D88" s="72" t="s">
        <v>81</v>
      </c>
      <c r="E88" s="105"/>
      <c r="F88" s="106">
        <f>F89</f>
        <v>3400</v>
      </c>
      <c r="G88" s="106">
        <v>3400</v>
      </c>
      <c r="H88" s="106">
        <v>3400</v>
      </c>
    </row>
    <row r="89" spans="1:8" ht="25.5">
      <c r="A89" s="42" t="s">
        <v>199</v>
      </c>
      <c r="B89" s="45" t="s">
        <v>82</v>
      </c>
      <c r="C89" s="72" t="s">
        <v>258</v>
      </c>
      <c r="D89" s="72" t="s">
        <v>83</v>
      </c>
      <c r="E89" s="105"/>
      <c r="F89" s="106">
        <f>F90</f>
        <v>3400</v>
      </c>
      <c r="G89" s="106">
        <v>3400</v>
      </c>
      <c r="H89" s="106">
        <v>3400</v>
      </c>
    </row>
    <row r="90" spans="1:8" ht="15">
      <c r="A90" s="42" t="s">
        <v>200</v>
      </c>
      <c r="B90" s="109" t="s">
        <v>75</v>
      </c>
      <c r="C90" s="72" t="s">
        <v>258</v>
      </c>
      <c r="D90" s="72" t="s">
        <v>83</v>
      </c>
      <c r="E90" s="105" t="s">
        <v>106</v>
      </c>
      <c r="F90" s="106">
        <v>3400</v>
      </c>
      <c r="G90" s="106">
        <v>3400</v>
      </c>
      <c r="H90" s="106">
        <v>3400</v>
      </c>
    </row>
    <row r="91" spans="1:8" ht="15">
      <c r="A91" s="42" t="s">
        <v>201</v>
      </c>
      <c r="B91" s="111" t="s">
        <v>128</v>
      </c>
      <c r="C91" s="112"/>
      <c r="D91" s="112"/>
      <c r="E91" s="112"/>
      <c r="F91" s="113">
        <f>'прил 6'!G102</f>
        <v>0</v>
      </c>
      <c r="G91" s="113">
        <v>150000</v>
      </c>
      <c r="H91" s="113">
        <v>280000</v>
      </c>
    </row>
    <row r="92" spans="1:8" s="68" customFormat="1" ht="15">
      <c r="A92" s="42" t="s">
        <v>202</v>
      </c>
      <c r="B92" s="114" t="s">
        <v>30</v>
      </c>
      <c r="C92" s="105"/>
      <c r="D92" s="105"/>
      <c r="E92" s="105"/>
      <c r="F92" s="115">
        <f>SUM(F12+F47+F55+F83+F87)</f>
        <v>6585753.01</v>
      </c>
      <c r="G92" s="115">
        <f>SUM(G12+G47+G55+G75+G78+G83+G87+G91)</f>
        <v>5423753</v>
      </c>
      <c r="H92" s="115">
        <f>SUM(H12+H47+H55+H75+H78+H83+H87+H91)</f>
        <v>5415627</v>
      </c>
    </row>
    <row r="93" spans="1:6" s="68" customFormat="1" ht="12.75">
      <c r="A93" s="65"/>
      <c r="B93" s="69"/>
      <c r="C93" s="66"/>
      <c r="D93" s="66"/>
      <c r="E93" s="66"/>
      <c r="F93" s="67"/>
    </row>
    <row r="94" spans="1:6" s="68" customFormat="1" ht="12.75">
      <c r="A94" s="65"/>
      <c r="B94" s="69"/>
      <c r="C94" s="66"/>
      <c r="D94" s="66"/>
      <c r="E94" s="66"/>
      <c r="F94" s="67"/>
    </row>
    <row r="95" spans="1:6" s="68" customFormat="1" ht="12.75">
      <c r="A95" s="65"/>
      <c r="B95" s="69"/>
      <c r="C95" s="66"/>
      <c r="D95" s="66"/>
      <c r="E95" s="66"/>
      <c r="F95" s="67"/>
    </row>
    <row r="96" spans="1:6" s="68" customFormat="1" ht="12.75">
      <c r="A96" s="65"/>
      <c r="B96" s="69"/>
      <c r="C96" s="66"/>
      <c r="D96" s="66"/>
      <c r="E96" s="66"/>
      <c r="F96" s="67"/>
    </row>
    <row r="97" spans="1:6" s="68" customFormat="1" ht="12.75">
      <c r="A97" s="65"/>
      <c r="B97" s="69"/>
      <c r="C97" s="66"/>
      <c r="D97" s="66"/>
      <c r="E97" s="66"/>
      <c r="F97" s="67"/>
    </row>
    <row r="98" spans="1:6" s="68" customFormat="1" ht="12.75">
      <c r="A98" s="65"/>
      <c r="B98" s="69"/>
      <c r="C98" s="66"/>
      <c r="D98" s="66"/>
      <c r="E98" s="66"/>
      <c r="F98" s="67"/>
    </row>
    <row r="99" spans="1:6" s="68" customFormat="1" ht="12.75">
      <c r="A99" s="65"/>
      <c r="B99" s="69"/>
      <c r="C99" s="66"/>
      <c r="D99" s="66"/>
      <c r="E99" s="66"/>
      <c r="F99" s="67"/>
    </row>
    <row r="100" spans="1:6" s="68" customFormat="1" ht="12.75">
      <c r="A100" s="65"/>
      <c r="B100" s="69"/>
      <c r="C100" s="66"/>
      <c r="D100" s="66"/>
      <c r="E100" s="66"/>
      <c r="F100" s="67"/>
    </row>
    <row r="101" spans="1:6" s="68" customFormat="1" ht="12.75">
      <c r="A101" s="65"/>
      <c r="B101" s="69"/>
      <c r="C101" s="66"/>
      <c r="D101" s="66"/>
      <c r="E101" s="66"/>
      <c r="F101" s="67"/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  <row r="110" spans="1:6" s="68" customFormat="1" ht="12.75">
      <c r="A110" s="65"/>
      <c r="B110" s="69"/>
      <c r="C110" s="66"/>
      <c r="D110" s="66"/>
      <c r="E110" s="66"/>
      <c r="F110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2016-04-19T02:17:48Z</cp:lastPrinted>
  <dcterms:created xsi:type="dcterms:W3CDTF">2007-10-12T08:23:45Z</dcterms:created>
  <dcterms:modified xsi:type="dcterms:W3CDTF">2016-04-19T02:18:25Z</dcterms:modified>
  <cp:category/>
  <cp:version/>
  <cp:contentType/>
  <cp:contentStatus/>
</cp:coreProperties>
</file>