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<sst xmlns="http://schemas.openxmlformats.org/spreadsheetml/2006/main" count="1050" uniqueCount="276">
  <si>
    <t>Приложение 6</t>
  </si>
  <si>
    <t>Резервные средства</t>
  </si>
  <si>
    <t xml:space="preserve">Ведомственная структура расходов сельского бюджета </t>
  </si>
  <si>
    <t>к решению сельского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</si>
  <si>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</si>
  <si>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</si>
  <si>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</si>
  <si>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</si>
  <si>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</si>
  <si>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</si>
  <si>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</si>
  <si>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</si>
  <si>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</si>
  <si>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</si>
  <si>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</si>
  <si>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</si>
  <si>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</si>
  <si>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</si>
  <si>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</si>
  <si>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</si>
  <si>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</si>
  <si>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</si>
  <si>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</si>
  <si>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</si>
  <si>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</si>
  <si>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</si>
  <si>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</si>
  <si>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</si>
  <si>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</si>
  <si>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</si>
  <si>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</si>
  <si>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</si>
  <si>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Сумма на          2015 год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</si>
  <si>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</si>
  <si>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</si>
  <si>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</si>
  <si>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</si>
  <si>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</si>
  <si>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</si>
  <si>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</si>
  <si>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</si>
  <si>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</si>
  <si>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</si>
  <si>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</si>
  <si>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</si>
  <si>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</si>
  <si>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</si>
  <si>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</si>
  <si>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</si>
  <si>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</si>
  <si>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</si>
  <si>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</si>
  <si>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</si>
  <si>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</si>
  <si>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</si>
  <si>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</si>
  <si>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</si>
  <si>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</si>
  <si>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</si>
  <si>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</si>
  <si>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</si>
  <si>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</si>
  <si>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</si>
  <si>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</si>
  <si>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</si>
  <si>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</si>
  <si>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</si>
  <si>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</si>
  <si>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</si>
  <si>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</si>
  <si>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</si>
  <si>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</si>
  <si>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</si>
  <si>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</si>
  <si>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</si>
  <si>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</si>
  <si>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</si>
  <si>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</si>
  <si>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</si>
  <si>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</si>
  <si>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</si>
  <si>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</si>
  <si>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</si>
  <si>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</si>
  <si>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</si>
  <si>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</si>
  <si>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</si>
  <si>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</si>
  <si>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</si>
  <si>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</si>
  <si>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</si>
  <si>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</si>
  <si>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</si>
  <si>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</si>
  <si>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</si>
  <si>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</si>
  <si>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</si>
  <si>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</si>
  <si>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</si>
  <si>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</si>
  <si>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</si>
  <si>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</si>
  <si>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</si>
  <si>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</si>
  <si>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</si>
  <si>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</si>
  <si>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</si>
  <si>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</si>
  <si>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</si>
  <si>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</si>
  <si>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</si>
  <si>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</si>
  <si>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</si>
  <si>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</si>
  <si>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</si>
  <si>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</si>
  <si>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</si>
  <si>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</si>
  <si>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</si>
  <si>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</si>
  <si>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</si>
  <si>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</si>
  <si>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</si>
  <si>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</si>
  <si>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</si>
  <si>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</si>
  <si>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</si>
  <si>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</si>
  <si>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</si>
  <si>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</si>
  <si>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</si>
  <si>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</si>
  <si>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</si>
  <si>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</si>
  <si>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</si>
  <si>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</si>
  <si>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</si>
  <si>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18</t>
  </si>
  <si>
    <t>Жилищное хозяйство</t>
  </si>
  <si>
    <t>0501</t>
  </si>
  <si>
    <t>804</t>
  </si>
  <si>
    <t>1110460</t>
  </si>
  <si>
    <t>1117514</t>
  </si>
  <si>
    <t>1110000</t>
  </si>
  <si>
    <t>1115118</t>
  </si>
  <si>
    <t>0142180</t>
  </si>
  <si>
    <t>0126002</t>
  </si>
  <si>
    <t>0150501</t>
  </si>
  <si>
    <t>0150502</t>
  </si>
  <si>
    <t>0116000</t>
  </si>
  <si>
    <t>0214409</t>
  </si>
  <si>
    <t>0139700</t>
  </si>
  <si>
    <t xml:space="preserve"> </t>
  </si>
  <si>
    <t>1100000</t>
  </si>
  <si>
    <t>1100460</t>
  </si>
  <si>
    <t>1110705</t>
  </si>
  <si>
    <t>0150500</t>
  </si>
  <si>
    <t>Уличное освещение</t>
  </si>
  <si>
    <t>0116001</t>
  </si>
  <si>
    <t>Организация и содержание мест захоронения</t>
  </si>
  <si>
    <t>0116004</t>
  </si>
  <si>
    <t>Прочие мероприятия по благоустройству городских и сельских поселений,</t>
  </si>
  <si>
    <t>0116005</t>
  </si>
  <si>
    <t>Мероприятия в области жилищного хозяйства</t>
  </si>
  <si>
    <t>Жилищно хозяйство</t>
  </si>
  <si>
    <t>Обеспечение деятельности финансовых органов</t>
  </si>
  <si>
    <t>Приложение 7</t>
  </si>
  <si>
    <t>1 1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</si>
  <si>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</si>
  <si>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</si>
  <si>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</si>
  <si>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</si>
  <si>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</si>
  <si>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</si>
  <si>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</si>
  <si>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</si>
  <si>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</si>
  <si>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</si>
  <si>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</si>
  <si>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</si>
  <si>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</si>
  <si>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</si>
  <si>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</si>
  <si>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</si>
  <si>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</si>
  <si>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</si>
  <si>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</si>
  <si>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</si>
  <si>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</si>
  <si>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</si>
  <si>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</si>
  <si>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</si>
  <si>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</si>
  <si>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</si>
  <si>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</si>
  <si>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</si>
  <si>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</si>
  <si>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</si>
  <si>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</si>
  <si>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</si>
  <si>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</si>
  <si>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</si>
  <si>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</si>
  <si>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</si>
  <si>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</si>
  <si>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</si>
  <si>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</si>
  <si>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</si>
  <si>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</si>
  <si>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</si>
  <si>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</si>
  <si>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</si>
  <si>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</si>
  <si>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</si>
  <si>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</si>
  <si>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</si>
  <si>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</si>
  <si>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</si>
  <si>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</si>
  <si>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</si>
  <si>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</si>
  <si>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</si>
  <si>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</si>
  <si>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</si>
  <si>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</si>
  <si>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</si>
  <si>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</si>
  <si>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</si>
  <si>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</si>
  <si>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</si>
  <si>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</si>
  <si>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</si>
  <si>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</si>
  <si>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</si>
  <si>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на 2015 год  и плановый период 2016-2017 годов</t>
  </si>
  <si>
    <t>Сумма на          2017 год</t>
  </si>
  <si>
    <t>Сумма на  2015 год</t>
  </si>
  <si>
    <t>Сумма на 2017год</t>
  </si>
  <si>
    <t>итого расходов</t>
  </si>
  <si>
    <t>244</t>
  </si>
  <si>
    <t>852</t>
  </si>
  <si>
    <t>Администрация Благовещенского сельсовета Ирбейского района Красноярского края</t>
  </si>
  <si>
    <t>Муниципальная подпрограмма "Защита от чрезвычайных ситуаций природного и техногенного характера и обеспечение безопасности населения Благовещенского сельсовета"</t>
  </si>
  <si>
    <t>89</t>
  </si>
  <si>
    <t>90</t>
  </si>
  <si>
    <t>91</t>
  </si>
  <si>
    <t>92</t>
  </si>
  <si>
    <t>93</t>
  </si>
  <si>
    <t>94</t>
  </si>
  <si>
    <t>95</t>
  </si>
  <si>
    <t>96</t>
  </si>
  <si>
    <t>на 2015 год и плановый период на 2016-2017 годов.</t>
  </si>
  <si>
    <t>Распределение расходов сельского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</si>
  <si>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сельского бюджета </t>
  </si>
  <si>
    <t>Муниципальная программа Благовещенского сельсовета "Содействие развитию муниципального образования  Благовещенский сельсовет "</t>
  </si>
  <si>
    <t xml:space="preserve">Муниципальная подпрограмма "Развитие массовой физической культуры и спорта" </t>
  </si>
  <si>
    <t>Муниципальная программа  Благовещенского сельсовета "Развитие культуры "</t>
  </si>
  <si>
    <t>Муниципальная программа"Содействие развитию муниципального образования Благовещенский сельсовет "</t>
  </si>
  <si>
    <t>Муниципальная подпрограмма "Содержание и капитальный ремонт объектов жилищно-коммунальной сферы"</t>
  </si>
  <si>
    <t>Муниципальная программа"Содействие развитию муниципального образования Благовещенский сельсовет  "</t>
  </si>
  <si>
    <t>Муниципальная программа "Содействие развитию муниципального образования  Благовещенский сельсовет "</t>
  </si>
  <si>
    <t>Прочие мероприятия по благоустройству городских и сельских поселений</t>
  </si>
  <si>
    <t>Обеспечение деятельности (оказание услуг) подведомственных учреждений культуры клубного типа</t>
  </si>
  <si>
    <t xml:space="preserve">Условно-утвержденные должны быть </t>
  </si>
  <si>
    <t>Мероприятия ия по текущему ремонту и содержанию автомомобильных дорог местного значения</t>
  </si>
  <si>
    <t xml:space="preserve">Осуществление первичного воинского учета на территориях, где отсутствуют военные комиссариаты </t>
  </si>
  <si>
    <t>Уплата прочих налогов, сборов и иных платежей</t>
  </si>
  <si>
    <t>Условно утвержденные расходы</t>
  </si>
  <si>
    <t>0211021</t>
  </si>
  <si>
    <t>611</t>
  </si>
  <si>
    <t>1110107</t>
  </si>
  <si>
    <t>880</t>
  </si>
  <si>
    <t>0107</t>
  </si>
  <si>
    <t>Представительские расходы на выборы в органах местного самоуправления</t>
  </si>
  <si>
    <t>Обеспечение проведения выборов и референдумов</t>
  </si>
  <si>
    <t xml:space="preserve">от 29.12.2015 г   № 37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</si>
</sst>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6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30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2" fontId="1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49" fontId="13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2" fontId="8" fillId="30" borderId="10" xfId="0" applyNumberFormat="1" applyFont="1" applyFill="1" applyBorder="1" applyAlignment="1">
      <alignment horizontal="left" vertical="center" wrapText="1"/>
    </xf>
    <xf numFmtId="49" fontId="19" fillId="30" borderId="10" xfId="0" applyNumberFormat="1" applyFont="1" applyFill="1" applyBorder="1" applyAlignment="1">
      <alignment horizontal="center" vertical="center" wrapText="1"/>
    </xf>
    <xf numFmtId="49" fontId="8" fillId="30" borderId="10" xfId="0" applyNumberFormat="1" applyFont="1" applyFill="1" applyBorder="1" applyAlignment="1">
      <alignment horizontal="center" vertical="center" wrapText="1"/>
    </xf>
    <xf numFmtId="4" fontId="8" fillId="30" borderId="10" xfId="0" applyNumberFormat="1" applyFont="1" applyFill="1" applyBorder="1" applyAlignment="1">
      <alignment horizontal="center" vertical="center" wrapText="1"/>
    </xf>
    <xf numFmtId="2" fontId="19" fillId="30" borderId="10" xfId="0" applyNumberFormat="1" applyFont="1" applyFill="1" applyBorder="1" applyAlignment="1">
      <alignment horizontal="left" vertical="center" wrapText="1"/>
    </xf>
    <xf numFmtId="49" fontId="20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" fontId="19" fillId="3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top" wrapText="1"/>
    </xf>
    <xf numFmtId="0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Alignment="1">
      <alignment horizontal="left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6" t="s">
        <v>58</v>
      </c>
      <c r="F1" s="77"/>
    </row>
    <row r="2" spans="1:6" s="5" customFormat="1" ht="18.75">
      <c r="A2" s="7"/>
      <c r="B2" s="4"/>
      <c r="D2" s="13"/>
      <c r="E2" s="145" t="s">
        <v>3</v>
      </c>
      <c r="F2" s="145"/>
    </row>
    <row r="3" spans="1:6" s="5" customFormat="1" ht="18.75">
      <c r="A3" s="7"/>
      <c r="B3" s="4"/>
      <c r="D3" s="13"/>
      <c r="E3" s="145" t="s">
        <v>47</v>
      </c>
      <c r="F3" s="145"/>
    </row>
    <row r="4" spans="1:6" s="5" customFormat="1" ht="18.75">
      <c r="A4" s="7"/>
      <c r="B4" s="4"/>
      <c r="D4" s="13"/>
      <c r="E4" s="145" t="s">
        <v>275</v>
      </c>
      <c r="F4" s="145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48" t="s">
        <v>252</v>
      </c>
      <c r="B6" s="148"/>
      <c r="C6" s="148"/>
      <c r="D6" s="148"/>
      <c r="E6" s="148"/>
      <c r="F6" s="148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94</v>
      </c>
    </row>
    <row r="9" spans="1:6" ht="45" customHeight="1">
      <c r="A9" s="2" t="s">
        <v>100</v>
      </c>
      <c r="B9" s="2" t="s">
        <v>101</v>
      </c>
      <c r="C9" s="1" t="s">
        <v>102</v>
      </c>
      <c r="D9" s="15" t="s">
        <v>236</v>
      </c>
      <c r="E9" s="15" t="s">
        <v>131</v>
      </c>
      <c r="F9" s="15" t="s">
        <v>237</v>
      </c>
    </row>
    <row r="10" spans="1:6" ht="15.75">
      <c r="A10" s="24" t="s">
        <v>103</v>
      </c>
      <c r="B10" s="3" t="s">
        <v>103</v>
      </c>
      <c r="C10" s="3" t="s">
        <v>104</v>
      </c>
      <c r="D10" s="16" t="s">
        <v>105</v>
      </c>
      <c r="E10" s="16" t="s">
        <v>106</v>
      </c>
      <c r="F10" s="16" t="s">
        <v>107</v>
      </c>
    </row>
    <row r="11" spans="1:6" ht="31.5">
      <c r="A11" s="24" t="s">
        <v>103</v>
      </c>
      <c r="B11" s="22" t="s">
        <v>110</v>
      </c>
      <c r="C11" s="23" t="s">
        <v>111</v>
      </c>
      <c r="D11" s="78">
        <f>SUM(D12:D17)</f>
        <v>2231084.8</v>
      </c>
      <c r="E11" s="78">
        <f>E12+E13+E14+E16+E17</f>
        <v>2011395</v>
      </c>
      <c r="F11" s="78">
        <f>F12+F13+F14+F16+F17</f>
        <v>1923197</v>
      </c>
    </row>
    <row r="12" spans="1:6" ht="66.75" customHeight="1">
      <c r="A12" s="24" t="s">
        <v>104</v>
      </c>
      <c r="B12" s="10" t="s">
        <v>72</v>
      </c>
      <c r="C12" s="24" t="s">
        <v>112</v>
      </c>
      <c r="D12" s="79">
        <v>472092</v>
      </c>
      <c r="E12" s="79">
        <v>468252</v>
      </c>
      <c r="F12" s="79">
        <v>468252</v>
      </c>
    </row>
    <row r="13" spans="1:6" ht="126">
      <c r="A13" s="24" t="s">
        <v>105</v>
      </c>
      <c r="B13" s="10" t="s">
        <v>73</v>
      </c>
      <c r="C13" s="1" t="s">
        <v>97</v>
      </c>
      <c r="D13" s="80">
        <v>1666187.8</v>
      </c>
      <c r="E13" s="80">
        <v>1505297</v>
      </c>
      <c r="F13" s="80">
        <v>1417099</v>
      </c>
    </row>
    <row r="14" spans="1:6" ht="94.5">
      <c r="A14" s="24" t="s">
        <v>106</v>
      </c>
      <c r="B14" s="10" t="s">
        <v>74</v>
      </c>
      <c r="C14" s="1" t="s">
        <v>118</v>
      </c>
      <c r="D14" s="80">
        <v>33446</v>
      </c>
      <c r="E14" s="80">
        <v>33446</v>
      </c>
      <c r="F14" s="80">
        <v>33446</v>
      </c>
    </row>
    <row r="15" spans="1:6" ht="30" customHeight="1">
      <c r="A15" s="24"/>
      <c r="B15" s="10" t="s">
        <v>274</v>
      </c>
      <c r="C15" s="1" t="s">
        <v>272</v>
      </c>
      <c r="D15" s="80">
        <v>55000</v>
      </c>
      <c r="E15" s="80">
        <v>0</v>
      </c>
      <c r="F15" s="80">
        <v>0</v>
      </c>
    </row>
    <row r="16" spans="1:6" ht="15.75">
      <c r="A16" s="24" t="s">
        <v>107</v>
      </c>
      <c r="B16" s="10" t="s">
        <v>75</v>
      </c>
      <c r="C16" s="1" t="s">
        <v>53</v>
      </c>
      <c r="D16" s="80">
        <v>1000</v>
      </c>
      <c r="E16" s="80">
        <v>1000</v>
      </c>
      <c r="F16" s="80">
        <v>1000</v>
      </c>
    </row>
    <row r="17" spans="1:6" ht="31.5">
      <c r="A17" s="24" t="s">
        <v>108</v>
      </c>
      <c r="B17" s="10" t="s">
        <v>48</v>
      </c>
      <c r="C17" s="1" t="s">
        <v>54</v>
      </c>
      <c r="D17" s="80">
        <v>3359</v>
      </c>
      <c r="E17" s="80">
        <v>3400</v>
      </c>
      <c r="F17" s="80">
        <v>3400</v>
      </c>
    </row>
    <row r="18" spans="1:6" ht="15.75">
      <c r="A18" s="24" t="s">
        <v>109</v>
      </c>
      <c r="B18" s="22" t="s">
        <v>64</v>
      </c>
      <c r="C18" s="25" t="s">
        <v>59</v>
      </c>
      <c r="D18" s="81">
        <f>D19</f>
        <v>47416</v>
      </c>
      <c r="E18" s="81">
        <f>E19</f>
        <v>52539</v>
      </c>
      <c r="F18" s="81">
        <f>F19</f>
        <v>46244</v>
      </c>
    </row>
    <row r="19" spans="1:6" ht="31.5">
      <c r="A19" s="24" t="s">
        <v>113</v>
      </c>
      <c r="B19" s="10" t="s">
        <v>65</v>
      </c>
      <c r="C19" s="1" t="s">
        <v>60</v>
      </c>
      <c r="D19" s="80">
        <v>47416</v>
      </c>
      <c r="E19" s="80">
        <v>52539</v>
      </c>
      <c r="F19" s="80">
        <v>46244</v>
      </c>
    </row>
    <row r="20" spans="1:6" ht="50.25" customHeight="1">
      <c r="A20" s="24" t="s">
        <v>114</v>
      </c>
      <c r="B20" s="22" t="s">
        <v>63</v>
      </c>
      <c r="C20" s="25" t="s">
        <v>62</v>
      </c>
      <c r="D20" s="81">
        <f>D21</f>
        <v>57435</v>
      </c>
      <c r="E20" s="81">
        <f>E21</f>
        <v>45200</v>
      </c>
      <c r="F20" s="81">
        <f>F21</f>
        <v>45200</v>
      </c>
    </row>
    <row r="21" spans="1:6" ht="78.75">
      <c r="A21" s="24" t="s">
        <v>115</v>
      </c>
      <c r="B21" s="28" t="s">
        <v>37</v>
      </c>
      <c r="C21" s="1" t="s">
        <v>38</v>
      </c>
      <c r="D21" s="80">
        <v>57435</v>
      </c>
      <c r="E21" s="80">
        <v>45200</v>
      </c>
      <c r="F21" s="80">
        <v>45200</v>
      </c>
    </row>
    <row r="22" spans="1:6" ht="15.75">
      <c r="A22" s="24" t="s">
        <v>116</v>
      </c>
      <c r="B22" s="22" t="s">
        <v>98</v>
      </c>
      <c r="C22" s="25" t="s">
        <v>99</v>
      </c>
      <c r="D22" s="81">
        <f>D23</f>
        <v>417193</v>
      </c>
      <c r="E22" s="81">
        <f>E23</f>
        <v>218267</v>
      </c>
      <c r="F22" s="81">
        <f>F23</f>
        <v>224815</v>
      </c>
    </row>
    <row r="23" spans="1:6" ht="33.75" customHeight="1">
      <c r="A23" s="24" t="s">
        <v>117</v>
      </c>
      <c r="B23" s="88" t="s">
        <v>4</v>
      </c>
      <c r="C23" s="1" t="s">
        <v>14</v>
      </c>
      <c r="D23" s="80">
        <v>417193</v>
      </c>
      <c r="E23" s="80">
        <v>218267</v>
      </c>
      <c r="F23" s="80">
        <v>224815</v>
      </c>
    </row>
    <row r="24" spans="1:6" ht="39" customHeight="1">
      <c r="A24" s="24" t="s">
        <v>66</v>
      </c>
      <c r="B24" s="22" t="s">
        <v>119</v>
      </c>
      <c r="C24" s="25" t="s">
        <v>120</v>
      </c>
      <c r="D24" s="81">
        <f>SUM(D25:D27)</f>
        <v>2176447.19</v>
      </c>
      <c r="E24" s="81">
        <f>SUM(E25:E27)</f>
        <v>1844716</v>
      </c>
      <c r="F24" s="81">
        <f>SUM(F25:F27)</f>
        <v>1821989</v>
      </c>
    </row>
    <row r="25" spans="1:6" ht="22.5" customHeight="1">
      <c r="A25" s="24" t="s">
        <v>168</v>
      </c>
      <c r="B25" s="10" t="s">
        <v>138</v>
      </c>
      <c r="C25" s="1" t="s">
        <v>139</v>
      </c>
      <c r="D25" s="80">
        <v>8100</v>
      </c>
      <c r="E25" s="80">
        <v>8100</v>
      </c>
      <c r="F25" s="80">
        <v>8100</v>
      </c>
    </row>
    <row r="26" spans="1:6" ht="15.75">
      <c r="A26" s="24" t="s">
        <v>169</v>
      </c>
      <c r="B26" s="10" t="s">
        <v>49</v>
      </c>
      <c r="C26" s="1" t="s">
        <v>121</v>
      </c>
      <c r="D26" s="80">
        <v>50664</v>
      </c>
      <c r="E26" s="80">
        <v>50664</v>
      </c>
      <c r="F26" s="80">
        <v>50664</v>
      </c>
    </row>
    <row r="27" spans="1:6" ht="15.75">
      <c r="A27" s="24" t="s">
        <v>170</v>
      </c>
      <c r="B27" s="10" t="s">
        <v>23</v>
      </c>
      <c r="C27" s="1" t="s">
        <v>21</v>
      </c>
      <c r="D27" s="80">
        <v>2117683.19</v>
      </c>
      <c r="E27" s="64">
        <v>1785952</v>
      </c>
      <c r="F27" s="64">
        <v>1763225</v>
      </c>
    </row>
    <row r="28" spans="1:6" ht="15.75">
      <c r="A28" s="24" t="s">
        <v>41</v>
      </c>
      <c r="B28" s="22" t="s">
        <v>55</v>
      </c>
      <c r="C28" s="25" t="s">
        <v>95</v>
      </c>
      <c r="D28" s="81">
        <f>D29</f>
        <v>1399574</v>
      </c>
      <c r="E28" s="81">
        <f>E29</f>
        <v>1461810</v>
      </c>
      <c r="F28" s="81">
        <f>F29</f>
        <v>1467790</v>
      </c>
    </row>
    <row r="29" spans="1:6" ht="15.75">
      <c r="A29" s="24" t="s">
        <v>137</v>
      </c>
      <c r="B29" s="10" t="s">
        <v>50</v>
      </c>
      <c r="C29" s="1" t="s">
        <v>96</v>
      </c>
      <c r="D29" s="80">
        <v>1399574</v>
      </c>
      <c r="E29" s="80">
        <v>1461810</v>
      </c>
      <c r="F29" s="80">
        <v>1467790</v>
      </c>
    </row>
    <row r="30" spans="1:6" ht="31.5">
      <c r="A30" s="24" t="s">
        <v>42</v>
      </c>
      <c r="B30" s="22" t="s">
        <v>51</v>
      </c>
      <c r="C30" s="25" t="s">
        <v>52</v>
      </c>
      <c r="D30" s="81">
        <f>D31</f>
        <v>21582</v>
      </c>
      <c r="E30" s="81">
        <f>E31</f>
        <v>21582</v>
      </c>
      <c r="F30" s="81">
        <f>F31</f>
        <v>21582</v>
      </c>
    </row>
    <row r="31" spans="1:6" ht="35.25" customHeight="1">
      <c r="A31" s="24" t="s">
        <v>171</v>
      </c>
      <c r="B31" s="10" t="s">
        <v>56</v>
      </c>
      <c r="C31" s="1" t="s">
        <v>57</v>
      </c>
      <c r="D31" s="80">
        <v>21582</v>
      </c>
      <c r="E31" s="80">
        <v>21582</v>
      </c>
      <c r="F31" s="80">
        <v>21582</v>
      </c>
    </row>
    <row r="32" spans="1:6" ht="35.25" customHeight="1">
      <c r="A32" s="24" t="s">
        <v>172</v>
      </c>
      <c r="B32" s="22" t="s">
        <v>238</v>
      </c>
      <c r="C32" s="1"/>
      <c r="D32" s="81">
        <v>6650731.99</v>
      </c>
      <c r="E32" s="81">
        <v>5779680</v>
      </c>
      <c r="F32" s="81">
        <v>5794007</v>
      </c>
    </row>
    <row r="33" spans="1:6" ht="31.5">
      <c r="A33" s="24" t="s">
        <v>173</v>
      </c>
      <c r="B33" s="22" t="s">
        <v>67</v>
      </c>
      <c r="C33" s="1" t="s">
        <v>68</v>
      </c>
      <c r="D33" s="80">
        <v>0</v>
      </c>
      <c r="E33" s="80">
        <v>123969</v>
      </c>
      <c r="F33" s="80">
        <v>249283</v>
      </c>
    </row>
    <row r="34" spans="1:6" ht="15.75">
      <c r="A34" s="146"/>
      <c r="B34" s="147"/>
      <c r="C34" s="25"/>
      <c r="D34" s="81">
        <f>SUM(D11+D18+D20+D22+D24+D28+D30)</f>
        <v>6350731.99</v>
      </c>
      <c r="E34" s="81">
        <f>SUM(E11+E18+E20+E22+E24+E28+E30+E33)</f>
        <v>5779478</v>
      </c>
      <c r="F34" s="81">
        <f>SUM(F11+F18+F20+F22+F24+F28+F30+F33)</f>
        <v>5800100</v>
      </c>
    </row>
  </sheetData>
  <sheetProtection/>
  <mergeCells count="5">
    <mergeCell ref="E3:F3"/>
    <mergeCell ref="E2:F2"/>
    <mergeCell ref="A34:B34"/>
    <mergeCell ref="A6:F6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="90" zoomScaleNormal="90" zoomScaleSheetLayoutView="75" zoomScalePageLayoutView="0" workbookViewId="0" topLeftCell="A1">
      <selection activeCell="H4" sqref="H4:I4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2" customWidth="1"/>
    <col min="4" max="4" width="11.875" style="32" customWidth="1"/>
    <col min="5" max="5" width="11.625" style="33" customWidth="1"/>
    <col min="6" max="6" width="13.75390625" style="32" customWidth="1"/>
    <col min="7" max="9" width="15.625" style="39" customWidth="1"/>
    <col min="10" max="16384" width="9.125" style="5" customWidth="1"/>
  </cols>
  <sheetData>
    <row r="1" spans="7:9" ht="18.75">
      <c r="G1" s="34"/>
      <c r="H1" s="82" t="s">
        <v>0</v>
      </c>
      <c r="I1" s="83"/>
    </row>
    <row r="2" spans="7:9" ht="18.75">
      <c r="G2" s="35"/>
      <c r="H2" s="84" t="s">
        <v>3</v>
      </c>
      <c r="I2" s="85"/>
    </row>
    <row r="3" spans="7:9" ht="18.75">
      <c r="G3" s="35"/>
      <c r="H3" s="86" t="s">
        <v>47</v>
      </c>
      <c r="I3" s="85"/>
    </row>
    <row r="4" spans="6:9" ht="18.75">
      <c r="F4" s="40"/>
      <c r="G4" s="36"/>
      <c r="H4" s="145" t="s">
        <v>275</v>
      </c>
      <c r="I4" s="145"/>
    </row>
    <row r="6" spans="1:9" ht="18.75">
      <c r="A6" s="149" t="s">
        <v>2</v>
      </c>
      <c r="B6" s="149"/>
      <c r="C6" s="149"/>
      <c r="D6" s="149"/>
      <c r="E6" s="149"/>
      <c r="F6" s="149"/>
      <c r="G6" s="149"/>
      <c r="H6" s="149"/>
      <c r="I6" s="149"/>
    </row>
    <row r="7" spans="1:9" ht="18.75">
      <c r="A7" s="149" t="s">
        <v>251</v>
      </c>
      <c r="B7" s="149"/>
      <c r="C7" s="149"/>
      <c r="D7" s="149"/>
      <c r="E7" s="149"/>
      <c r="F7" s="149"/>
      <c r="G7" s="149"/>
      <c r="H7" s="149"/>
      <c r="I7" s="149"/>
    </row>
    <row r="8" spans="1:9" ht="15.75">
      <c r="A8" s="27"/>
      <c r="B8" s="26"/>
      <c r="C8" s="37"/>
      <c r="D8" s="37"/>
      <c r="E8" s="38"/>
      <c r="F8" s="37"/>
      <c r="G8" s="34"/>
      <c r="H8" s="34"/>
      <c r="I8" s="34"/>
    </row>
    <row r="9" ht="15.75">
      <c r="I9" s="39" t="s">
        <v>135</v>
      </c>
    </row>
    <row r="10" spans="1:9" ht="38.25">
      <c r="A10" s="41" t="s">
        <v>100</v>
      </c>
      <c r="B10" s="41" t="s">
        <v>76</v>
      </c>
      <c r="C10" s="42" t="s">
        <v>77</v>
      </c>
      <c r="D10" s="42" t="s">
        <v>78</v>
      </c>
      <c r="E10" s="42" t="s">
        <v>45</v>
      </c>
      <c r="F10" s="42" t="s">
        <v>46</v>
      </c>
      <c r="G10" s="64" t="s">
        <v>32</v>
      </c>
      <c r="H10" s="64" t="s">
        <v>130</v>
      </c>
      <c r="I10" s="64" t="s">
        <v>235</v>
      </c>
    </row>
    <row r="11" spans="1:9" ht="15.75">
      <c r="A11" s="44" t="s">
        <v>103</v>
      </c>
      <c r="B11" s="42" t="s">
        <v>104</v>
      </c>
      <c r="C11" s="44" t="s">
        <v>105</v>
      </c>
      <c r="D11" s="42" t="s">
        <v>106</v>
      </c>
      <c r="E11" s="44" t="s">
        <v>107</v>
      </c>
      <c r="F11" s="42" t="s">
        <v>108</v>
      </c>
      <c r="G11" s="44" t="s">
        <v>109</v>
      </c>
      <c r="H11" s="42" t="s">
        <v>113</v>
      </c>
      <c r="I11" s="44" t="s">
        <v>114</v>
      </c>
    </row>
    <row r="12" spans="1:9" ht="42.75">
      <c r="A12" s="42" t="s">
        <v>103</v>
      </c>
      <c r="B12" s="75" t="s">
        <v>241</v>
      </c>
      <c r="C12" s="72" t="s">
        <v>140</v>
      </c>
      <c r="D12" s="72"/>
      <c r="E12" s="73"/>
      <c r="F12" s="72"/>
      <c r="G12" s="74"/>
      <c r="H12" s="74"/>
      <c r="I12" s="74"/>
    </row>
    <row r="13" spans="1:9" ht="31.5">
      <c r="A13" s="42" t="s">
        <v>104</v>
      </c>
      <c r="B13" s="116" t="s">
        <v>80</v>
      </c>
      <c r="C13" s="117" t="s">
        <v>140</v>
      </c>
      <c r="D13" s="117" t="s">
        <v>111</v>
      </c>
      <c r="E13" s="118" t="s">
        <v>79</v>
      </c>
      <c r="F13" s="117" t="s">
        <v>79</v>
      </c>
      <c r="G13" s="119">
        <f>G14+G19+G37+G31+G41+G36</f>
        <v>2231084.8</v>
      </c>
      <c r="H13" s="119">
        <f>H14+H19+H37+H31+H41</f>
        <v>2011395</v>
      </c>
      <c r="I13" s="119">
        <f>I14+I19+I37+I31+I41</f>
        <v>1923197</v>
      </c>
    </row>
    <row r="14" spans="1:9" ht="38.25">
      <c r="A14" s="42" t="s">
        <v>105</v>
      </c>
      <c r="B14" s="45" t="s">
        <v>123</v>
      </c>
      <c r="C14" s="72" t="s">
        <v>140</v>
      </c>
      <c r="D14" s="42" t="s">
        <v>112</v>
      </c>
      <c r="E14" s="70" t="s">
        <v>79</v>
      </c>
      <c r="F14" s="42" t="s">
        <v>79</v>
      </c>
      <c r="G14" s="64">
        <f>G15</f>
        <v>472092</v>
      </c>
      <c r="H14" s="64">
        <v>468252</v>
      </c>
      <c r="I14" s="64">
        <v>468252</v>
      </c>
    </row>
    <row r="15" spans="1:9" ht="25.5">
      <c r="A15" s="42" t="s">
        <v>106</v>
      </c>
      <c r="B15" s="45" t="s">
        <v>124</v>
      </c>
      <c r="C15" s="72" t="s">
        <v>140</v>
      </c>
      <c r="D15" s="42" t="s">
        <v>112</v>
      </c>
      <c r="E15" s="42" t="s">
        <v>153</v>
      </c>
      <c r="F15" s="42" t="s">
        <v>79</v>
      </c>
      <c r="G15" s="64">
        <f>G16</f>
        <v>472092</v>
      </c>
      <c r="H15" s="64">
        <v>468252</v>
      </c>
      <c r="I15" s="64">
        <v>468252</v>
      </c>
    </row>
    <row r="16" spans="1:9" ht="25.5">
      <c r="A16" s="42" t="s">
        <v>107</v>
      </c>
      <c r="B16" s="45" t="s">
        <v>122</v>
      </c>
      <c r="C16" s="72" t="s">
        <v>140</v>
      </c>
      <c r="D16" s="42" t="s">
        <v>112</v>
      </c>
      <c r="E16" s="42" t="s">
        <v>154</v>
      </c>
      <c r="F16" s="42" t="s">
        <v>79</v>
      </c>
      <c r="G16" s="64">
        <f>G17</f>
        <v>472092</v>
      </c>
      <c r="H16" s="64">
        <v>468252</v>
      </c>
      <c r="I16" s="64">
        <v>468252</v>
      </c>
    </row>
    <row r="17" spans="1:11" ht="63.75">
      <c r="A17" s="42" t="s">
        <v>108</v>
      </c>
      <c r="B17" s="45" t="s">
        <v>81</v>
      </c>
      <c r="C17" s="72" t="s">
        <v>140</v>
      </c>
      <c r="D17" s="42" t="s">
        <v>112</v>
      </c>
      <c r="E17" s="42" t="s">
        <v>154</v>
      </c>
      <c r="F17" s="42" t="s">
        <v>82</v>
      </c>
      <c r="G17" s="64">
        <v>472092</v>
      </c>
      <c r="H17" s="64">
        <v>468252</v>
      </c>
      <c r="I17" s="64">
        <v>468252</v>
      </c>
      <c r="K17" s="5" t="s">
        <v>152</v>
      </c>
    </row>
    <row r="18" spans="1:9" ht="25.5">
      <c r="A18" s="42" t="s">
        <v>109</v>
      </c>
      <c r="B18" s="45" t="s">
        <v>83</v>
      </c>
      <c r="C18" s="72" t="s">
        <v>140</v>
      </c>
      <c r="D18" s="42" t="s">
        <v>112</v>
      </c>
      <c r="E18" s="42" t="s">
        <v>154</v>
      </c>
      <c r="F18" s="42" t="s">
        <v>84</v>
      </c>
      <c r="G18" s="64">
        <v>472092</v>
      </c>
      <c r="H18" s="64">
        <v>468252</v>
      </c>
      <c r="I18" s="64">
        <v>468252</v>
      </c>
    </row>
    <row r="19" spans="1:9" ht="51">
      <c r="A19" s="42" t="s">
        <v>113</v>
      </c>
      <c r="B19" s="45" t="s">
        <v>73</v>
      </c>
      <c r="C19" s="72" t="s">
        <v>140</v>
      </c>
      <c r="D19" s="42" t="s">
        <v>97</v>
      </c>
      <c r="E19" s="42" t="s">
        <v>79</v>
      </c>
      <c r="F19" s="42" t="s">
        <v>79</v>
      </c>
      <c r="G19" s="64">
        <f aca="true" t="shared" si="0" ref="G19:I20">G20</f>
        <v>1666187.8</v>
      </c>
      <c r="H19" s="64">
        <f t="shared" si="0"/>
        <v>1505297</v>
      </c>
      <c r="I19" s="64">
        <f t="shared" si="0"/>
        <v>1417099</v>
      </c>
    </row>
    <row r="20" spans="1:9" ht="25.5">
      <c r="A20" s="42" t="s">
        <v>114</v>
      </c>
      <c r="B20" s="45" t="s">
        <v>124</v>
      </c>
      <c r="C20" s="72" t="s">
        <v>140</v>
      </c>
      <c r="D20" s="42" t="s">
        <v>97</v>
      </c>
      <c r="E20" s="42" t="s">
        <v>153</v>
      </c>
      <c r="F20" s="42" t="s">
        <v>79</v>
      </c>
      <c r="G20" s="64">
        <f t="shared" si="0"/>
        <v>1666187.8</v>
      </c>
      <c r="H20" s="64">
        <f t="shared" si="0"/>
        <v>1505297</v>
      </c>
      <c r="I20" s="64">
        <f t="shared" si="0"/>
        <v>1417099</v>
      </c>
    </row>
    <row r="21" spans="1:9" ht="25.5">
      <c r="A21" s="42" t="s">
        <v>115</v>
      </c>
      <c r="B21" s="45" t="s">
        <v>122</v>
      </c>
      <c r="C21" s="72" t="s">
        <v>140</v>
      </c>
      <c r="D21" s="42" t="s">
        <v>97</v>
      </c>
      <c r="E21" s="42" t="s">
        <v>154</v>
      </c>
      <c r="F21" s="42" t="s">
        <v>79</v>
      </c>
      <c r="G21" s="64">
        <f>G22+G24+G27+G29</f>
        <v>1666187.8</v>
      </c>
      <c r="H21" s="64">
        <f>H22+H24+H27+H29</f>
        <v>1505297</v>
      </c>
      <c r="I21" s="64">
        <f>I22+I24+I27+I29</f>
        <v>1417099</v>
      </c>
    </row>
    <row r="22" spans="1:9" ht="63.75">
      <c r="A22" s="42" t="s">
        <v>116</v>
      </c>
      <c r="B22" s="45" t="s">
        <v>81</v>
      </c>
      <c r="C22" s="72" t="s">
        <v>140</v>
      </c>
      <c r="D22" s="42" t="s">
        <v>97</v>
      </c>
      <c r="E22" s="42" t="s">
        <v>154</v>
      </c>
      <c r="F22" s="42" t="s">
        <v>82</v>
      </c>
      <c r="G22" s="64">
        <v>1169050</v>
      </c>
      <c r="H22" s="64">
        <v>1211050</v>
      </c>
      <c r="I22" s="64">
        <v>1211050</v>
      </c>
    </row>
    <row r="23" spans="1:9" ht="25.5">
      <c r="A23" s="42" t="s">
        <v>117</v>
      </c>
      <c r="B23" s="45" t="s">
        <v>83</v>
      </c>
      <c r="C23" s="72" t="s">
        <v>140</v>
      </c>
      <c r="D23" s="42" t="s">
        <v>97</v>
      </c>
      <c r="E23" s="42" t="s">
        <v>154</v>
      </c>
      <c r="F23" s="42" t="s">
        <v>84</v>
      </c>
      <c r="G23" s="64">
        <v>1169050</v>
      </c>
      <c r="H23" s="64">
        <v>1211050</v>
      </c>
      <c r="I23" s="64">
        <v>1211050</v>
      </c>
    </row>
    <row r="24" spans="1:9" ht="25.5">
      <c r="A24" s="42" t="s">
        <v>66</v>
      </c>
      <c r="B24" s="45" t="s">
        <v>85</v>
      </c>
      <c r="C24" s="72" t="s">
        <v>140</v>
      </c>
      <c r="D24" s="42" t="s">
        <v>97</v>
      </c>
      <c r="E24" s="42" t="s">
        <v>154</v>
      </c>
      <c r="F24" s="42" t="s">
        <v>86</v>
      </c>
      <c r="G24" s="64">
        <v>473398.8</v>
      </c>
      <c r="H24" s="64">
        <v>272008</v>
      </c>
      <c r="I24" s="64">
        <v>183810</v>
      </c>
    </row>
    <row r="25" spans="1:9" ht="38.25">
      <c r="A25" s="42" t="s">
        <v>168</v>
      </c>
      <c r="B25" s="45" t="s">
        <v>87</v>
      </c>
      <c r="C25" s="72" t="s">
        <v>140</v>
      </c>
      <c r="D25" s="42" t="s">
        <v>97</v>
      </c>
      <c r="E25" s="42" t="s">
        <v>154</v>
      </c>
      <c r="F25" s="42" t="s">
        <v>88</v>
      </c>
      <c r="G25" s="64">
        <v>473398.8</v>
      </c>
      <c r="H25" s="64">
        <v>272008</v>
      </c>
      <c r="I25" s="64">
        <v>183810</v>
      </c>
    </row>
    <row r="26" spans="1:9" ht="38.25">
      <c r="A26" s="42" t="s">
        <v>169</v>
      </c>
      <c r="B26" s="45" t="s">
        <v>87</v>
      </c>
      <c r="C26" s="72" t="s">
        <v>140</v>
      </c>
      <c r="D26" s="42" t="s">
        <v>97</v>
      </c>
      <c r="E26" s="42" t="s">
        <v>154</v>
      </c>
      <c r="F26" s="42" t="s">
        <v>239</v>
      </c>
      <c r="G26" s="64">
        <v>473398.8</v>
      </c>
      <c r="H26" s="64">
        <v>272008</v>
      </c>
      <c r="I26" s="64">
        <v>183810</v>
      </c>
    </row>
    <row r="27" spans="1:9" ht="15.75">
      <c r="A27" s="42" t="s">
        <v>170</v>
      </c>
      <c r="B27" s="45" t="s">
        <v>11</v>
      </c>
      <c r="C27" s="72" t="s">
        <v>140</v>
      </c>
      <c r="D27" s="42" t="s">
        <v>97</v>
      </c>
      <c r="E27" s="42" t="s">
        <v>141</v>
      </c>
      <c r="F27" s="42" t="s">
        <v>12</v>
      </c>
      <c r="G27" s="64">
        <v>19296</v>
      </c>
      <c r="H27" s="64">
        <v>19296</v>
      </c>
      <c r="I27" s="64">
        <v>19296</v>
      </c>
    </row>
    <row r="28" spans="1:9" ht="15.75">
      <c r="A28" s="42" t="s">
        <v>41</v>
      </c>
      <c r="B28" s="45" t="s">
        <v>30</v>
      </c>
      <c r="C28" s="72" t="s">
        <v>140</v>
      </c>
      <c r="D28" s="42" t="s">
        <v>97</v>
      </c>
      <c r="E28" s="42" t="s">
        <v>141</v>
      </c>
      <c r="F28" s="42" t="s">
        <v>29</v>
      </c>
      <c r="G28" s="64">
        <v>19296</v>
      </c>
      <c r="H28" s="64">
        <v>19296</v>
      </c>
      <c r="I28" s="64">
        <v>19296</v>
      </c>
    </row>
    <row r="29" spans="1:9" ht="15.75">
      <c r="A29" s="42" t="s">
        <v>137</v>
      </c>
      <c r="B29" s="45" t="s">
        <v>89</v>
      </c>
      <c r="C29" s="72" t="s">
        <v>140</v>
      </c>
      <c r="D29" s="42" t="s">
        <v>97</v>
      </c>
      <c r="E29" s="42" t="s">
        <v>141</v>
      </c>
      <c r="F29" s="42" t="s">
        <v>90</v>
      </c>
      <c r="G29" s="64">
        <v>4443</v>
      </c>
      <c r="H29" s="64">
        <v>2943</v>
      </c>
      <c r="I29" s="64">
        <v>2943</v>
      </c>
    </row>
    <row r="30" spans="1:9" ht="15.75">
      <c r="A30" s="42" t="s">
        <v>42</v>
      </c>
      <c r="B30" s="45" t="s">
        <v>266</v>
      </c>
      <c r="C30" s="72" t="s">
        <v>140</v>
      </c>
      <c r="D30" s="42" t="s">
        <v>97</v>
      </c>
      <c r="E30" s="42" t="s">
        <v>141</v>
      </c>
      <c r="F30" s="42" t="s">
        <v>240</v>
      </c>
      <c r="G30" s="64">
        <v>4443</v>
      </c>
      <c r="H30" s="64">
        <v>2943</v>
      </c>
      <c r="I30" s="64">
        <v>2943</v>
      </c>
    </row>
    <row r="31" spans="1:9" ht="45" customHeight="1">
      <c r="A31" s="42" t="s">
        <v>171</v>
      </c>
      <c r="B31" s="87" t="s">
        <v>10</v>
      </c>
      <c r="C31" s="72" t="s">
        <v>140</v>
      </c>
      <c r="D31" s="42" t="s">
        <v>118</v>
      </c>
      <c r="E31" s="42"/>
      <c r="F31" s="42"/>
      <c r="G31" s="64">
        <f>G32</f>
        <v>33446</v>
      </c>
      <c r="H31" s="64">
        <v>33446</v>
      </c>
      <c r="I31" s="64">
        <v>33446</v>
      </c>
    </row>
    <row r="32" spans="1:9" ht="28.5" customHeight="1">
      <c r="A32" s="42" t="s">
        <v>172</v>
      </c>
      <c r="B32" s="45" t="s">
        <v>124</v>
      </c>
      <c r="C32" s="72" t="s">
        <v>140</v>
      </c>
      <c r="D32" s="42" t="s">
        <v>118</v>
      </c>
      <c r="E32" s="42" t="s">
        <v>153</v>
      </c>
      <c r="F32" s="42"/>
      <c r="G32" s="64">
        <f>G33</f>
        <v>33446</v>
      </c>
      <c r="H32" s="64">
        <v>33446</v>
      </c>
      <c r="I32" s="64">
        <v>33446</v>
      </c>
    </row>
    <row r="33" spans="1:9" ht="25.5">
      <c r="A33" s="42" t="s">
        <v>173</v>
      </c>
      <c r="B33" s="45" t="s">
        <v>122</v>
      </c>
      <c r="C33" s="72" t="s">
        <v>140</v>
      </c>
      <c r="D33" s="42" t="s">
        <v>118</v>
      </c>
      <c r="E33" s="42" t="s">
        <v>141</v>
      </c>
      <c r="F33" s="42"/>
      <c r="G33" s="64">
        <f>G34</f>
        <v>33446</v>
      </c>
      <c r="H33" s="64">
        <v>33446</v>
      </c>
      <c r="I33" s="64">
        <v>33446</v>
      </c>
    </row>
    <row r="34" spans="1:9" ht="15.75">
      <c r="A34" s="42" t="s">
        <v>174</v>
      </c>
      <c r="B34" s="45" t="s">
        <v>11</v>
      </c>
      <c r="C34" s="72" t="s">
        <v>140</v>
      </c>
      <c r="D34" s="42" t="s">
        <v>118</v>
      </c>
      <c r="E34" s="42" t="s">
        <v>141</v>
      </c>
      <c r="F34" s="42" t="s">
        <v>12</v>
      </c>
      <c r="G34" s="64">
        <v>33446</v>
      </c>
      <c r="H34" s="64">
        <v>33446</v>
      </c>
      <c r="I34" s="64">
        <v>33446</v>
      </c>
    </row>
    <row r="35" spans="1:9" ht="15.75">
      <c r="A35" s="42" t="s">
        <v>175</v>
      </c>
      <c r="B35" s="45" t="s">
        <v>30</v>
      </c>
      <c r="C35" s="72" t="s">
        <v>140</v>
      </c>
      <c r="D35" s="42" t="s">
        <v>118</v>
      </c>
      <c r="E35" s="42" t="s">
        <v>141</v>
      </c>
      <c r="F35" s="42" t="s">
        <v>29</v>
      </c>
      <c r="G35" s="64">
        <v>33446</v>
      </c>
      <c r="H35" s="64">
        <v>33446</v>
      </c>
      <c r="I35" s="64">
        <v>33446</v>
      </c>
    </row>
    <row r="36" spans="1:9" ht="30">
      <c r="A36" s="42" t="s">
        <v>176</v>
      </c>
      <c r="B36" s="140" t="s">
        <v>273</v>
      </c>
      <c r="C36" s="72" t="s">
        <v>140</v>
      </c>
      <c r="D36" s="42" t="s">
        <v>272</v>
      </c>
      <c r="E36" s="42" t="s">
        <v>270</v>
      </c>
      <c r="F36" s="42" t="s">
        <v>271</v>
      </c>
      <c r="G36" s="64">
        <v>55000</v>
      </c>
      <c r="H36" s="64">
        <v>0</v>
      </c>
      <c r="I36" s="64">
        <v>0</v>
      </c>
    </row>
    <row r="37" spans="1:9" ht="15.75">
      <c r="A37" s="42" t="s">
        <v>176</v>
      </c>
      <c r="B37" s="45" t="s">
        <v>75</v>
      </c>
      <c r="C37" s="72" t="s">
        <v>140</v>
      </c>
      <c r="D37" s="42" t="s">
        <v>53</v>
      </c>
      <c r="E37" s="42"/>
      <c r="F37" s="42"/>
      <c r="G37" s="64">
        <f aca="true" t="shared" si="1" ref="G37:I38">G38</f>
        <v>1000</v>
      </c>
      <c r="H37" s="64">
        <f t="shared" si="1"/>
        <v>1000</v>
      </c>
      <c r="I37" s="64">
        <f t="shared" si="1"/>
        <v>1000</v>
      </c>
    </row>
    <row r="38" spans="1:9" ht="15.75">
      <c r="A38" s="42" t="s">
        <v>177</v>
      </c>
      <c r="B38" s="45" t="s">
        <v>125</v>
      </c>
      <c r="C38" s="72" t="s">
        <v>140</v>
      </c>
      <c r="D38" s="42" t="s">
        <v>53</v>
      </c>
      <c r="E38" s="42" t="s">
        <v>155</v>
      </c>
      <c r="F38" s="42"/>
      <c r="G38" s="64">
        <f t="shared" si="1"/>
        <v>1000</v>
      </c>
      <c r="H38" s="64">
        <f t="shared" si="1"/>
        <v>1000</v>
      </c>
      <c r="I38" s="64">
        <f t="shared" si="1"/>
        <v>1000</v>
      </c>
    </row>
    <row r="39" spans="1:9" ht="15.75">
      <c r="A39" s="42" t="s">
        <v>43</v>
      </c>
      <c r="B39" s="93" t="s">
        <v>89</v>
      </c>
      <c r="C39" s="72" t="s">
        <v>140</v>
      </c>
      <c r="D39" s="42" t="s">
        <v>53</v>
      </c>
      <c r="E39" s="42" t="s">
        <v>155</v>
      </c>
      <c r="F39" s="42" t="s">
        <v>90</v>
      </c>
      <c r="G39" s="64">
        <v>1000</v>
      </c>
      <c r="H39" s="64">
        <v>1000</v>
      </c>
      <c r="I39" s="64">
        <v>1000</v>
      </c>
    </row>
    <row r="40" spans="1:9" ht="15.75">
      <c r="A40" s="42" t="s">
        <v>44</v>
      </c>
      <c r="B40" s="94" t="s">
        <v>1</v>
      </c>
      <c r="C40" s="72" t="s">
        <v>140</v>
      </c>
      <c r="D40" s="42" t="s">
        <v>53</v>
      </c>
      <c r="E40" s="42" t="s">
        <v>155</v>
      </c>
      <c r="F40" s="42" t="s">
        <v>28</v>
      </c>
      <c r="G40" s="64">
        <v>1000</v>
      </c>
      <c r="H40" s="64">
        <v>1000</v>
      </c>
      <c r="I40" s="64">
        <v>1000</v>
      </c>
    </row>
    <row r="41" spans="1:9" ht="15.75">
      <c r="A41" s="42" t="s">
        <v>178</v>
      </c>
      <c r="B41" s="94" t="s">
        <v>48</v>
      </c>
      <c r="C41" s="72" t="s">
        <v>140</v>
      </c>
      <c r="D41" s="42" t="s">
        <v>54</v>
      </c>
      <c r="E41" s="42"/>
      <c r="F41" s="42"/>
      <c r="G41" s="64">
        <f aca="true" t="shared" si="2" ref="G41:I42">G42</f>
        <v>3359</v>
      </c>
      <c r="H41" s="64">
        <f t="shared" si="2"/>
        <v>3400</v>
      </c>
      <c r="I41" s="64">
        <f t="shared" si="2"/>
        <v>3400</v>
      </c>
    </row>
    <row r="42" spans="1:9" ht="60">
      <c r="A42" s="42" t="s">
        <v>179</v>
      </c>
      <c r="B42" s="94" t="s">
        <v>136</v>
      </c>
      <c r="C42" s="72" t="s">
        <v>140</v>
      </c>
      <c r="D42" s="42" t="s">
        <v>54</v>
      </c>
      <c r="E42" s="42" t="s">
        <v>142</v>
      </c>
      <c r="F42" s="42"/>
      <c r="G42" s="64">
        <f t="shared" si="2"/>
        <v>3359</v>
      </c>
      <c r="H42" s="64">
        <f t="shared" si="2"/>
        <v>3400</v>
      </c>
      <c r="I42" s="64">
        <f t="shared" si="2"/>
        <v>3400</v>
      </c>
    </row>
    <row r="43" spans="1:9" ht="25.5">
      <c r="A43" s="42" t="s">
        <v>180</v>
      </c>
      <c r="B43" s="45" t="s">
        <v>85</v>
      </c>
      <c r="C43" s="72" t="s">
        <v>140</v>
      </c>
      <c r="D43" s="42" t="s">
        <v>54</v>
      </c>
      <c r="E43" s="42" t="s">
        <v>142</v>
      </c>
      <c r="F43" s="42" t="s">
        <v>86</v>
      </c>
      <c r="G43" s="64">
        <v>3359</v>
      </c>
      <c r="H43" s="64">
        <v>3400</v>
      </c>
      <c r="I43" s="64">
        <v>3400</v>
      </c>
    </row>
    <row r="44" spans="1:9" ht="38.25">
      <c r="A44" s="42" t="s">
        <v>181</v>
      </c>
      <c r="B44" s="45" t="s">
        <v>87</v>
      </c>
      <c r="C44" s="72" t="s">
        <v>140</v>
      </c>
      <c r="D44" s="42" t="s">
        <v>54</v>
      </c>
      <c r="E44" s="42" t="s">
        <v>142</v>
      </c>
      <c r="F44" s="42" t="s">
        <v>88</v>
      </c>
      <c r="G44" s="64">
        <v>3359</v>
      </c>
      <c r="H44" s="64">
        <v>3400</v>
      </c>
      <c r="I44" s="64">
        <v>3400</v>
      </c>
    </row>
    <row r="45" spans="1:9" ht="38.25">
      <c r="A45" s="42" t="s">
        <v>182</v>
      </c>
      <c r="B45" s="45" t="s">
        <v>87</v>
      </c>
      <c r="C45" s="72" t="s">
        <v>140</v>
      </c>
      <c r="D45" s="42" t="s">
        <v>54</v>
      </c>
      <c r="E45" s="42" t="s">
        <v>142</v>
      </c>
      <c r="F45" s="42" t="s">
        <v>239</v>
      </c>
      <c r="G45" s="64">
        <v>3359</v>
      </c>
      <c r="H45" s="64">
        <v>3400</v>
      </c>
      <c r="I45" s="64">
        <v>3400</v>
      </c>
    </row>
    <row r="46" spans="1:9" ht="15.75">
      <c r="A46" s="42" t="s">
        <v>183</v>
      </c>
      <c r="B46" s="120" t="s">
        <v>64</v>
      </c>
      <c r="C46" s="121" t="s">
        <v>140</v>
      </c>
      <c r="D46" s="122" t="s">
        <v>59</v>
      </c>
      <c r="E46" s="122"/>
      <c r="F46" s="122"/>
      <c r="G46" s="123">
        <f aca="true" t="shared" si="3" ref="G46:I48">G47</f>
        <v>47416</v>
      </c>
      <c r="H46" s="123">
        <f t="shared" si="3"/>
        <v>52539</v>
      </c>
      <c r="I46" s="123">
        <f t="shared" si="3"/>
        <v>46244</v>
      </c>
    </row>
    <row r="47" spans="1:9" ht="15.75">
      <c r="A47" s="42" t="s">
        <v>184</v>
      </c>
      <c r="B47" s="45" t="s">
        <v>13</v>
      </c>
      <c r="C47" s="72" t="s">
        <v>140</v>
      </c>
      <c r="D47" s="42" t="s">
        <v>60</v>
      </c>
      <c r="E47" s="42"/>
      <c r="F47" s="42"/>
      <c r="G47" s="64">
        <f t="shared" si="3"/>
        <v>47416</v>
      </c>
      <c r="H47" s="64">
        <f t="shared" si="3"/>
        <v>52539</v>
      </c>
      <c r="I47" s="64">
        <f t="shared" si="3"/>
        <v>46244</v>
      </c>
    </row>
    <row r="48" spans="1:9" ht="25.5">
      <c r="A48" s="42" t="s">
        <v>185</v>
      </c>
      <c r="B48" s="45" t="s">
        <v>20</v>
      </c>
      <c r="C48" s="72" t="s">
        <v>140</v>
      </c>
      <c r="D48" s="42" t="s">
        <v>60</v>
      </c>
      <c r="E48" s="42" t="s">
        <v>143</v>
      </c>
      <c r="F48" s="42"/>
      <c r="G48" s="64">
        <f t="shared" si="3"/>
        <v>47416</v>
      </c>
      <c r="H48" s="64">
        <f t="shared" si="3"/>
        <v>52539</v>
      </c>
      <c r="I48" s="64">
        <f t="shared" si="3"/>
        <v>46244</v>
      </c>
    </row>
    <row r="49" spans="1:9" ht="38.25">
      <c r="A49" s="42" t="s">
        <v>186</v>
      </c>
      <c r="B49" s="45" t="s">
        <v>265</v>
      </c>
      <c r="C49" s="72" t="s">
        <v>140</v>
      </c>
      <c r="D49" s="42" t="s">
        <v>60</v>
      </c>
      <c r="E49" s="42" t="s">
        <v>144</v>
      </c>
      <c r="F49" s="42"/>
      <c r="G49" s="64">
        <f>G50+G52</f>
        <v>47416</v>
      </c>
      <c r="H49" s="64">
        <f>H50+H52</f>
        <v>52539</v>
      </c>
      <c r="I49" s="64">
        <f>I50+I52</f>
        <v>46244</v>
      </c>
    </row>
    <row r="50" spans="1:9" ht="63.75">
      <c r="A50" s="42" t="s">
        <v>187</v>
      </c>
      <c r="B50" s="45" t="s">
        <v>81</v>
      </c>
      <c r="C50" s="72" t="s">
        <v>140</v>
      </c>
      <c r="D50" s="42" t="s">
        <v>60</v>
      </c>
      <c r="E50" s="42" t="s">
        <v>144</v>
      </c>
      <c r="F50" s="42" t="s">
        <v>82</v>
      </c>
      <c r="G50" s="64">
        <v>35107</v>
      </c>
      <c r="H50" s="64">
        <v>35107</v>
      </c>
      <c r="I50" s="64">
        <v>35107</v>
      </c>
    </row>
    <row r="51" spans="1:9" ht="25.5">
      <c r="A51" s="42" t="s">
        <v>188</v>
      </c>
      <c r="B51" s="45" t="s">
        <v>83</v>
      </c>
      <c r="C51" s="72" t="s">
        <v>140</v>
      </c>
      <c r="D51" s="42" t="s">
        <v>60</v>
      </c>
      <c r="E51" s="42" t="s">
        <v>144</v>
      </c>
      <c r="F51" s="42" t="s">
        <v>84</v>
      </c>
      <c r="G51" s="64">
        <v>35107</v>
      </c>
      <c r="H51" s="64">
        <v>35107</v>
      </c>
      <c r="I51" s="64">
        <v>35107</v>
      </c>
    </row>
    <row r="52" spans="1:9" ht="25.5">
      <c r="A52" s="42" t="s">
        <v>61</v>
      </c>
      <c r="B52" s="45" t="s">
        <v>85</v>
      </c>
      <c r="C52" s="72" t="s">
        <v>140</v>
      </c>
      <c r="D52" s="42" t="s">
        <v>60</v>
      </c>
      <c r="E52" s="42" t="s">
        <v>144</v>
      </c>
      <c r="F52" s="42" t="s">
        <v>86</v>
      </c>
      <c r="G52" s="64">
        <v>12309</v>
      </c>
      <c r="H52" s="64">
        <v>17432</v>
      </c>
      <c r="I52" s="64">
        <v>11137</v>
      </c>
    </row>
    <row r="53" spans="1:9" ht="38.25">
      <c r="A53" s="42" t="s">
        <v>189</v>
      </c>
      <c r="B53" s="45" t="s">
        <v>87</v>
      </c>
      <c r="C53" s="72" t="s">
        <v>140</v>
      </c>
      <c r="D53" s="42" t="s">
        <v>60</v>
      </c>
      <c r="E53" s="42" t="s">
        <v>144</v>
      </c>
      <c r="F53" s="42" t="s">
        <v>88</v>
      </c>
      <c r="G53" s="64">
        <v>12309</v>
      </c>
      <c r="H53" s="64">
        <v>17432</v>
      </c>
      <c r="I53" s="64">
        <v>11137</v>
      </c>
    </row>
    <row r="54" spans="1:9" ht="38.25">
      <c r="A54" s="42" t="s">
        <v>69</v>
      </c>
      <c r="B54" s="45" t="s">
        <v>87</v>
      </c>
      <c r="C54" s="72" t="s">
        <v>140</v>
      </c>
      <c r="D54" s="42" t="s">
        <v>60</v>
      </c>
      <c r="E54" s="42" t="s">
        <v>144</v>
      </c>
      <c r="F54" s="42" t="s">
        <v>239</v>
      </c>
      <c r="G54" s="64">
        <v>12309</v>
      </c>
      <c r="H54" s="64">
        <v>17432</v>
      </c>
      <c r="I54" s="64">
        <v>11137</v>
      </c>
    </row>
    <row r="55" spans="1:9" ht="25.5">
      <c r="A55" s="42" t="s">
        <v>70</v>
      </c>
      <c r="B55" s="120" t="s">
        <v>39</v>
      </c>
      <c r="C55" s="121" t="s">
        <v>140</v>
      </c>
      <c r="D55" s="122" t="s">
        <v>62</v>
      </c>
      <c r="E55" s="122"/>
      <c r="F55" s="122"/>
      <c r="G55" s="123">
        <f aca="true" t="shared" si="4" ref="G55:I59">G56</f>
        <v>57435</v>
      </c>
      <c r="H55" s="123">
        <f t="shared" si="4"/>
        <v>45200</v>
      </c>
      <c r="I55" s="123">
        <f t="shared" si="4"/>
        <v>45200</v>
      </c>
    </row>
    <row r="56" spans="1:9" ht="38.25">
      <c r="A56" s="42" t="s">
        <v>190</v>
      </c>
      <c r="B56" s="45" t="s">
        <v>37</v>
      </c>
      <c r="C56" s="72" t="s">
        <v>140</v>
      </c>
      <c r="D56" s="42" t="s">
        <v>38</v>
      </c>
      <c r="E56" s="42"/>
      <c r="F56" s="42"/>
      <c r="G56" s="64">
        <f t="shared" si="4"/>
        <v>57435</v>
      </c>
      <c r="H56" s="64">
        <f t="shared" si="4"/>
        <v>45200</v>
      </c>
      <c r="I56" s="64">
        <f t="shared" si="4"/>
        <v>45200</v>
      </c>
    </row>
    <row r="57" spans="1:9" ht="38.25">
      <c r="A57" s="42" t="s">
        <v>191</v>
      </c>
      <c r="B57" s="46" t="s">
        <v>257</v>
      </c>
      <c r="C57" s="72" t="s">
        <v>140</v>
      </c>
      <c r="D57" s="42" t="s">
        <v>38</v>
      </c>
      <c r="E57" s="42" t="s">
        <v>36</v>
      </c>
      <c r="F57" s="42"/>
      <c r="G57" s="64">
        <f t="shared" si="4"/>
        <v>57435</v>
      </c>
      <c r="H57" s="64">
        <f t="shared" si="4"/>
        <v>45200</v>
      </c>
      <c r="I57" s="64">
        <f t="shared" si="4"/>
        <v>45200</v>
      </c>
    </row>
    <row r="58" spans="1:9" ht="51">
      <c r="A58" s="42" t="s">
        <v>192</v>
      </c>
      <c r="B58" s="46" t="s">
        <v>242</v>
      </c>
      <c r="C58" s="72" t="s">
        <v>140</v>
      </c>
      <c r="D58" s="42" t="s">
        <v>38</v>
      </c>
      <c r="E58" s="42" t="s">
        <v>16</v>
      </c>
      <c r="F58" s="42"/>
      <c r="G58" s="64">
        <f t="shared" si="4"/>
        <v>57435</v>
      </c>
      <c r="H58" s="64">
        <f t="shared" si="4"/>
        <v>45200</v>
      </c>
      <c r="I58" s="64">
        <f t="shared" si="4"/>
        <v>45200</v>
      </c>
    </row>
    <row r="59" spans="1:9" ht="25.5">
      <c r="A59" s="42" t="s">
        <v>71</v>
      </c>
      <c r="B59" s="45" t="s">
        <v>33</v>
      </c>
      <c r="C59" s="72" t="s">
        <v>140</v>
      </c>
      <c r="D59" s="42" t="s">
        <v>38</v>
      </c>
      <c r="E59" s="42" t="s">
        <v>145</v>
      </c>
      <c r="F59" s="42"/>
      <c r="G59" s="64">
        <f>G60</f>
        <v>57435</v>
      </c>
      <c r="H59" s="64">
        <f t="shared" si="4"/>
        <v>45200</v>
      </c>
      <c r="I59" s="64">
        <f t="shared" si="4"/>
        <v>45200</v>
      </c>
    </row>
    <row r="60" spans="1:9" ht="25.5">
      <c r="A60" s="42" t="s">
        <v>193</v>
      </c>
      <c r="B60" s="45" t="s">
        <v>85</v>
      </c>
      <c r="C60" s="72" t="s">
        <v>140</v>
      </c>
      <c r="D60" s="42" t="s">
        <v>38</v>
      </c>
      <c r="E60" s="42" t="s">
        <v>145</v>
      </c>
      <c r="F60" s="42" t="s">
        <v>86</v>
      </c>
      <c r="G60" s="64">
        <v>57435</v>
      </c>
      <c r="H60" s="64">
        <v>45200</v>
      </c>
      <c r="I60" s="64">
        <v>45200</v>
      </c>
    </row>
    <row r="61" spans="1:9" ht="38.25">
      <c r="A61" s="42" t="s">
        <v>194</v>
      </c>
      <c r="B61" s="45" t="s">
        <v>87</v>
      </c>
      <c r="C61" s="72" t="s">
        <v>140</v>
      </c>
      <c r="D61" s="42" t="s">
        <v>38</v>
      </c>
      <c r="E61" s="42" t="s">
        <v>145</v>
      </c>
      <c r="F61" s="42" t="s">
        <v>88</v>
      </c>
      <c r="G61" s="64">
        <v>57435</v>
      </c>
      <c r="H61" s="64">
        <v>45200</v>
      </c>
      <c r="I61" s="64">
        <v>45200</v>
      </c>
    </row>
    <row r="62" spans="1:9" ht="15.75">
      <c r="A62" s="42" t="s">
        <v>195</v>
      </c>
      <c r="B62" s="120" t="s">
        <v>98</v>
      </c>
      <c r="C62" s="121" t="s">
        <v>140</v>
      </c>
      <c r="D62" s="122" t="s">
        <v>99</v>
      </c>
      <c r="E62" s="122"/>
      <c r="F62" s="122"/>
      <c r="G62" s="123">
        <f>SUM(G67)</f>
        <v>417193</v>
      </c>
      <c r="H62" s="123">
        <f>SUM(H67)</f>
        <v>218267</v>
      </c>
      <c r="I62" s="123">
        <f>SUM(I67)</f>
        <v>224815</v>
      </c>
    </row>
    <row r="63" spans="1:9" ht="15.75">
      <c r="A63" s="42" t="s">
        <v>196</v>
      </c>
      <c r="B63" s="45" t="s">
        <v>25</v>
      </c>
      <c r="C63" s="72" t="s">
        <v>140</v>
      </c>
      <c r="D63" s="42" t="s">
        <v>14</v>
      </c>
      <c r="E63" s="42"/>
      <c r="F63" s="42"/>
      <c r="G63" s="64">
        <f>G64</f>
        <v>417193</v>
      </c>
      <c r="H63" s="64">
        <f>H64</f>
        <v>218267</v>
      </c>
      <c r="I63" s="64">
        <f>I64</f>
        <v>224815</v>
      </c>
    </row>
    <row r="64" spans="1:9" ht="38.25">
      <c r="A64" s="42" t="s">
        <v>197</v>
      </c>
      <c r="B64" s="46" t="s">
        <v>257</v>
      </c>
      <c r="C64" s="72" t="s">
        <v>140</v>
      </c>
      <c r="D64" s="42" t="s">
        <v>14</v>
      </c>
      <c r="E64" s="42" t="s">
        <v>36</v>
      </c>
      <c r="F64" s="42"/>
      <c r="G64" s="64">
        <v>417193</v>
      </c>
      <c r="H64" s="64">
        <v>218267</v>
      </c>
      <c r="I64" s="64">
        <v>224815</v>
      </c>
    </row>
    <row r="65" spans="1:9" ht="38.25">
      <c r="A65" s="42" t="s">
        <v>198</v>
      </c>
      <c r="B65" s="45" t="s">
        <v>24</v>
      </c>
      <c r="C65" s="72" t="s">
        <v>140</v>
      </c>
      <c r="D65" s="42" t="s">
        <v>14</v>
      </c>
      <c r="E65" s="42" t="s">
        <v>34</v>
      </c>
      <c r="F65" s="42"/>
      <c r="G65" s="64">
        <v>417193</v>
      </c>
      <c r="H65" s="64">
        <v>218267</v>
      </c>
      <c r="I65" s="64">
        <v>224815</v>
      </c>
    </row>
    <row r="66" spans="1:9" ht="38.25">
      <c r="A66" s="42"/>
      <c r="B66" s="45" t="s">
        <v>264</v>
      </c>
      <c r="C66" s="72" t="s">
        <v>140</v>
      </c>
      <c r="D66" s="42" t="s">
        <v>14</v>
      </c>
      <c r="E66" s="42" t="s">
        <v>146</v>
      </c>
      <c r="F66" s="42"/>
      <c r="G66" s="64">
        <f>G67</f>
        <v>417193</v>
      </c>
      <c r="H66" s="64">
        <f>H67</f>
        <v>218267</v>
      </c>
      <c r="I66" s="64">
        <f>I67</f>
        <v>224815</v>
      </c>
    </row>
    <row r="67" spans="1:9" ht="25.5">
      <c r="A67" s="42" t="s">
        <v>199</v>
      </c>
      <c r="B67" s="45" t="s">
        <v>85</v>
      </c>
      <c r="C67" s="72" t="s">
        <v>140</v>
      </c>
      <c r="D67" s="42" t="s">
        <v>14</v>
      </c>
      <c r="E67" s="42" t="s">
        <v>146</v>
      </c>
      <c r="F67" s="42" t="s">
        <v>86</v>
      </c>
      <c r="G67" s="64">
        <v>417193</v>
      </c>
      <c r="H67" s="64">
        <v>218267</v>
      </c>
      <c r="I67" s="64">
        <v>224815</v>
      </c>
    </row>
    <row r="68" spans="1:9" ht="38.25">
      <c r="A68" s="42" t="s">
        <v>200</v>
      </c>
      <c r="B68" s="45" t="s">
        <v>87</v>
      </c>
      <c r="C68" s="72" t="s">
        <v>140</v>
      </c>
      <c r="D68" s="42" t="s">
        <v>14</v>
      </c>
      <c r="E68" s="42" t="s">
        <v>146</v>
      </c>
      <c r="F68" s="42" t="s">
        <v>88</v>
      </c>
      <c r="G68" s="64">
        <v>417193</v>
      </c>
      <c r="H68" s="64">
        <v>218267</v>
      </c>
      <c r="I68" s="64">
        <v>224815</v>
      </c>
    </row>
    <row r="69" spans="1:9" ht="15.75">
      <c r="A69" s="42" t="s">
        <v>201</v>
      </c>
      <c r="B69" s="120" t="s">
        <v>119</v>
      </c>
      <c r="C69" s="121" t="s">
        <v>140</v>
      </c>
      <c r="D69" s="122" t="s">
        <v>120</v>
      </c>
      <c r="E69" s="122"/>
      <c r="F69" s="122"/>
      <c r="G69" s="123">
        <f>SUM(G70+G75+G81)</f>
        <v>2176447.19</v>
      </c>
      <c r="H69" s="123">
        <f>SUM(H70+H75+H81)</f>
        <v>1844716</v>
      </c>
      <c r="I69" s="123">
        <f>SUM(I70+I75+I81)</f>
        <v>1821989</v>
      </c>
    </row>
    <row r="70" spans="1:9" ht="15.75">
      <c r="A70" s="42" t="s">
        <v>202</v>
      </c>
      <c r="B70" s="129" t="s">
        <v>138</v>
      </c>
      <c r="C70" s="95" t="s">
        <v>140</v>
      </c>
      <c r="D70" s="132" t="s">
        <v>139</v>
      </c>
      <c r="E70" s="132" t="s">
        <v>152</v>
      </c>
      <c r="F70" s="132" t="s">
        <v>152</v>
      </c>
      <c r="G70" s="130">
        <v>8100</v>
      </c>
      <c r="H70" s="130">
        <v>8100</v>
      </c>
      <c r="I70" s="130">
        <v>8100</v>
      </c>
    </row>
    <row r="71" spans="1:9" ht="38.25">
      <c r="A71" s="42" t="s">
        <v>203</v>
      </c>
      <c r="B71" s="45" t="s">
        <v>258</v>
      </c>
      <c r="C71" s="72" t="s">
        <v>140</v>
      </c>
      <c r="D71" s="42" t="s">
        <v>139</v>
      </c>
      <c r="E71" s="42" t="s">
        <v>26</v>
      </c>
      <c r="F71" s="132"/>
      <c r="G71" s="64">
        <f>G73</f>
        <v>8100</v>
      </c>
      <c r="H71" s="64">
        <f>H73</f>
        <v>8100</v>
      </c>
      <c r="I71" s="64">
        <f>I73</f>
        <v>8100</v>
      </c>
    </row>
    <row r="72" spans="1:9" ht="15.75">
      <c r="A72" s="42" t="s">
        <v>204</v>
      </c>
      <c r="B72" s="45" t="s">
        <v>163</v>
      </c>
      <c r="C72" s="72" t="s">
        <v>140</v>
      </c>
      <c r="D72" s="42" t="s">
        <v>139</v>
      </c>
      <c r="E72" s="42" t="s">
        <v>147</v>
      </c>
      <c r="F72" s="132"/>
      <c r="G72" s="64"/>
      <c r="H72" s="64"/>
      <c r="I72" s="64"/>
    </row>
    <row r="73" spans="1:9" ht="25.5">
      <c r="A73" s="42" t="s">
        <v>205</v>
      </c>
      <c r="B73" s="45" t="s">
        <v>85</v>
      </c>
      <c r="C73" s="72" t="s">
        <v>140</v>
      </c>
      <c r="D73" s="42" t="s">
        <v>139</v>
      </c>
      <c r="E73" s="42" t="s">
        <v>147</v>
      </c>
      <c r="F73" s="42" t="s">
        <v>86</v>
      </c>
      <c r="G73" s="64">
        <v>8100</v>
      </c>
      <c r="H73" s="64">
        <v>8100</v>
      </c>
      <c r="I73" s="64">
        <v>8100</v>
      </c>
    </row>
    <row r="74" spans="1:9" ht="38.25">
      <c r="A74" s="42" t="s">
        <v>206</v>
      </c>
      <c r="B74" s="45" t="s">
        <v>87</v>
      </c>
      <c r="C74" s="72" t="s">
        <v>140</v>
      </c>
      <c r="D74" s="42" t="s">
        <v>139</v>
      </c>
      <c r="E74" s="42" t="s">
        <v>147</v>
      </c>
      <c r="F74" s="42" t="s">
        <v>88</v>
      </c>
      <c r="G74" s="64">
        <v>8100</v>
      </c>
      <c r="H74" s="64">
        <v>8100</v>
      </c>
      <c r="I74" s="64">
        <v>8100</v>
      </c>
    </row>
    <row r="75" spans="1:9" ht="15.75">
      <c r="A75" s="42" t="s">
        <v>207</v>
      </c>
      <c r="B75" s="129" t="s">
        <v>49</v>
      </c>
      <c r="C75" s="95" t="s">
        <v>140</v>
      </c>
      <c r="D75" s="132" t="s">
        <v>121</v>
      </c>
      <c r="E75" s="132"/>
      <c r="F75" s="132"/>
      <c r="G75" s="130">
        <v>50664</v>
      </c>
      <c r="H75" s="130">
        <v>50664</v>
      </c>
      <c r="I75" s="130">
        <v>50664</v>
      </c>
    </row>
    <row r="76" spans="1:9" ht="38.25">
      <c r="A76" s="42" t="s">
        <v>208</v>
      </c>
      <c r="B76" s="45" t="s">
        <v>260</v>
      </c>
      <c r="C76" s="72" t="s">
        <v>140</v>
      </c>
      <c r="D76" s="42" t="s">
        <v>121</v>
      </c>
      <c r="E76" s="42" t="s">
        <v>36</v>
      </c>
      <c r="F76" s="42"/>
      <c r="G76" s="64">
        <v>50664</v>
      </c>
      <c r="H76" s="64">
        <v>50664</v>
      </c>
      <c r="I76" s="64">
        <v>50664</v>
      </c>
    </row>
    <row r="77" spans="1:9" s="31" customFormat="1" ht="38.25">
      <c r="A77" s="42" t="s">
        <v>209</v>
      </c>
      <c r="B77" s="45" t="s">
        <v>15</v>
      </c>
      <c r="C77" s="72" t="s">
        <v>140</v>
      </c>
      <c r="D77" s="42" t="s">
        <v>121</v>
      </c>
      <c r="E77" s="42" t="s">
        <v>26</v>
      </c>
      <c r="F77" s="71"/>
      <c r="G77" s="64">
        <v>50664</v>
      </c>
      <c r="H77" s="64">
        <v>50664</v>
      </c>
      <c r="I77" s="64">
        <v>50664</v>
      </c>
    </row>
    <row r="78" spans="1:9" ht="15.75">
      <c r="A78" s="42" t="s">
        <v>210</v>
      </c>
      <c r="B78" s="45" t="s">
        <v>7</v>
      </c>
      <c r="C78" s="72" t="s">
        <v>140</v>
      </c>
      <c r="D78" s="42" t="s">
        <v>121</v>
      </c>
      <c r="E78" s="42" t="s">
        <v>148</v>
      </c>
      <c r="F78" s="42"/>
      <c r="G78" s="64">
        <v>50664</v>
      </c>
      <c r="H78" s="64">
        <v>50664</v>
      </c>
      <c r="I78" s="64">
        <v>50664</v>
      </c>
    </row>
    <row r="79" spans="1:9" ht="25.5">
      <c r="A79" s="42" t="s">
        <v>211</v>
      </c>
      <c r="B79" s="45" t="s">
        <v>85</v>
      </c>
      <c r="C79" s="72" t="s">
        <v>140</v>
      </c>
      <c r="D79" s="42" t="s">
        <v>121</v>
      </c>
      <c r="E79" s="42" t="s">
        <v>148</v>
      </c>
      <c r="F79" s="42" t="s">
        <v>86</v>
      </c>
      <c r="G79" s="64">
        <v>50664</v>
      </c>
      <c r="H79" s="64">
        <v>50664</v>
      </c>
      <c r="I79" s="64">
        <v>50664</v>
      </c>
    </row>
    <row r="80" spans="1:9" ht="38.25">
      <c r="A80" s="42" t="s">
        <v>212</v>
      </c>
      <c r="B80" s="45" t="s">
        <v>87</v>
      </c>
      <c r="C80" s="72" t="s">
        <v>140</v>
      </c>
      <c r="D80" s="42" t="s">
        <v>121</v>
      </c>
      <c r="E80" s="42" t="s">
        <v>148</v>
      </c>
      <c r="F80" s="42" t="s">
        <v>88</v>
      </c>
      <c r="G80" s="64">
        <v>50664</v>
      </c>
      <c r="H80" s="64">
        <v>50664</v>
      </c>
      <c r="I80" s="64">
        <v>50664</v>
      </c>
    </row>
    <row r="81" spans="1:9" ht="15.75">
      <c r="A81" s="42" t="s">
        <v>213</v>
      </c>
      <c r="B81" s="129" t="s">
        <v>23</v>
      </c>
      <c r="C81" s="95" t="s">
        <v>140</v>
      </c>
      <c r="D81" s="132" t="s">
        <v>21</v>
      </c>
      <c r="E81" s="132"/>
      <c r="F81" s="132"/>
      <c r="G81" s="130">
        <f>SUM(G83)</f>
        <v>2117683.19</v>
      </c>
      <c r="H81" s="130">
        <f>SUM(H83)</f>
        <v>1785952</v>
      </c>
      <c r="I81" s="130">
        <f>SUM(I83)</f>
        <v>1763225</v>
      </c>
    </row>
    <row r="82" spans="1:9" ht="38.25">
      <c r="A82" s="42" t="s">
        <v>214</v>
      </c>
      <c r="B82" s="46" t="s">
        <v>259</v>
      </c>
      <c r="C82" s="72" t="s">
        <v>140</v>
      </c>
      <c r="D82" s="42" t="s">
        <v>21</v>
      </c>
      <c r="E82" s="42" t="s">
        <v>36</v>
      </c>
      <c r="F82" s="42"/>
      <c r="G82" s="64">
        <f aca="true" t="shared" si="5" ref="G82:I83">SUM(G83)</f>
        <v>2117683.19</v>
      </c>
      <c r="H82" s="64">
        <f t="shared" si="5"/>
        <v>1785952</v>
      </c>
      <c r="I82" s="64">
        <f t="shared" si="5"/>
        <v>1763225</v>
      </c>
    </row>
    <row r="83" spans="1:9" ht="45">
      <c r="A83" s="42" t="s">
        <v>215</v>
      </c>
      <c r="B83" s="89" t="s">
        <v>27</v>
      </c>
      <c r="C83" s="72" t="s">
        <v>140</v>
      </c>
      <c r="D83" s="42" t="s">
        <v>21</v>
      </c>
      <c r="E83" s="42" t="s">
        <v>22</v>
      </c>
      <c r="F83" s="42"/>
      <c r="G83" s="64">
        <f t="shared" si="5"/>
        <v>2117683.19</v>
      </c>
      <c r="H83" s="64">
        <f t="shared" si="5"/>
        <v>1785952</v>
      </c>
      <c r="I83" s="64">
        <f t="shared" si="5"/>
        <v>1763225</v>
      </c>
    </row>
    <row r="84" spans="1:9" ht="25.5">
      <c r="A84" s="42" t="s">
        <v>216</v>
      </c>
      <c r="B84" s="45" t="s">
        <v>6</v>
      </c>
      <c r="C84" s="72" t="s">
        <v>140</v>
      </c>
      <c r="D84" s="42" t="s">
        <v>21</v>
      </c>
      <c r="E84" s="42" t="s">
        <v>149</v>
      </c>
      <c r="F84" s="42"/>
      <c r="G84" s="64">
        <f>SUM(G87+G90+G93)</f>
        <v>2117683.19</v>
      </c>
      <c r="H84" s="64">
        <f>SUM(H87+H90+H93)</f>
        <v>1785952</v>
      </c>
      <c r="I84" s="64">
        <f>SUM(I87+I90+I93)</f>
        <v>1763225</v>
      </c>
    </row>
    <row r="85" spans="1:9" ht="15.75">
      <c r="A85" s="42" t="s">
        <v>217</v>
      </c>
      <c r="B85" s="91" t="s">
        <v>157</v>
      </c>
      <c r="C85" s="72" t="s">
        <v>140</v>
      </c>
      <c r="D85" s="42" t="s">
        <v>21</v>
      </c>
      <c r="E85" s="42" t="s">
        <v>158</v>
      </c>
      <c r="F85" s="42"/>
      <c r="G85" s="64">
        <f aca="true" t="shared" si="6" ref="G85:I86">G86</f>
        <v>2102483.19</v>
      </c>
      <c r="H85" s="64">
        <f t="shared" si="6"/>
        <v>1770752</v>
      </c>
      <c r="I85" s="64">
        <f t="shared" si="6"/>
        <v>1748025</v>
      </c>
    </row>
    <row r="86" spans="1:9" ht="25.5">
      <c r="A86" s="42" t="s">
        <v>218</v>
      </c>
      <c r="B86" s="45" t="s">
        <v>85</v>
      </c>
      <c r="C86" s="72" t="s">
        <v>140</v>
      </c>
      <c r="D86" s="42" t="s">
        <v>21</v>
      </c>
      <c r="E86" s="42" t="s">
        <v>158</v>
      </c>
      <c r="F86" s="42" t="s">
        <v>86</v>
      </c>
      <c r="G86" s="102">
        <f t="shared" si="6"/>
        <v>2102483.19</v>
      </c>
      <c r="H86" s="102">
        <f t="shared" si="6"/>
        <v>1770752</v>
      </c>
      <c r="I86" s="102">
        <f t="shared" si="6"/>
        <v>1748025</v>
      </c>
    </row>
    <row r="87" spans="1:9" ht="38.25">
      <c r="A87" s="42" t="s">
        <v>219</v>
      </c>
      <c r="B87" s="45" t="s">
        <v>87</v>
      </c>
      <c r="C87" s="72" t="s">
        <v>140</v>
      </c>
      <c r="D87" s="72" t="s">
        <v>21</v>
      </c>
      <c r="E87" s="72" t="s">
        <v>158</v>
      </c>
      <c r="F87" s="42" t="s">
        <v>88</v>
      </c>
      <c r="G87" s="102">
        <v>2102483.19</v>
      </c>
      <c r="H87" s="102">
        <v>1770752</v>
      </c>
      <c r="I87" s="102">
        <v>1748025</v>
      </c>
    </row>
    <row r="88" spans="1:9" ht="21" customHeight="1">
      <c r="A88" s="42" t="s">
        <v>220</v>
      </c>
      <c r="B88" s="91" t="s">
        <v>159</v>
      </c>
      <c r="C88" s="72" t="s">
        <v>140</v>
      </c>
      <c r="D88" s="72" t="s">
        <v>21</v>
      </c>
      <c r="E88" s="72" t="s">
        <v>160</v>
      </c>
      <c r="F88" s="42"/>
      <c r="G88" s="102">
        <f>G90</f>
        <v>10200</v>
      </c>
      <c r="H88" s="102">
        <f>H90</f>
        <v>10200</v>
      </c>
      <c r="I88" s="102">
        <f>I90</f>
        <v>10200</v>
      </c>
    </row>
    <row r="89" spans="1:9" ht="25.5">
      <c r="A89" s="42" t="s">
        <v>221</v>
      </c>
      <c r="B89" s="45" t="s">
        <v>85</v>
      </c>
      <c r="C89" s="72" t="s">
        <v>140</v>
      </c>
      <c r="D89" s="72" t="s">
        <v>21</v>
      </c>
      <c r="E89" s="72" t="s">
        <v>160</v>
      </c>
      <c r="F89" s="42" t="s">
        <v>86</v>
      </c>
      <c r="G89" s="102">
        <f>G90</f>
        <v>10200</v>
      </c>
      <c r="H89" s="102">
        <f>H90</f>
        <v>10200</v>
      </c>
      <c r="I89" s="102">
        <f>I90</f>
        <v>10200</v>
      </c>
    </row>
    <row r="90" spans="1:9" ht="38.25">
      <c r="A90" s="42" t="s">
        <v>222</v>
      </c>
      <c r="B90" s="45" t="s">
        <v>87</v>
      </c>
      <c r="C90" s="72" t="s">
        <v>140</v>
      </c>
      <c r="D90" s="72" t="s">
        <v>21</v>
      </c>
      <c r="E90" s="72" t="s">
        <v>160</v>
      </c>
      <c r="F90" s="42" t="s">
        <v>88</v>
      </c>
      <c r="G90" s="102">
        <v>10200</v>
      </c>
      <c r="H90" s="102">
        <v>10200</v>
      </c>
      <c r="I90" s="102">
        <v>10200</v>
      </c>
    </row>
    <row r="91" spans="1:9" ht="30">
      <c r="A91" s="42" t="s">
        <v>223</v>
      </c>
      <c r="B91" s="91" t="s">
        <v>261</v>
      </c>
      <c r="C91" s="72" t="s">
        <v>140</v>
      </c>
      <c r="D91" s="72" t="s">
        <v>21</v>
      </c>
      <c r="E91" s="72" t="s">
        <v>162</v>
      </c>
      <c r="F91" s="42"/>
      <c r="G91" s="102">
        <f aca="true" t="shared" si="7" ref="G91:I92">G92</f>
        <v>5000</v>
      </c>
      <c r="H91" s="102">
        <f t="shared" si="7"/>
        <v>5000</v>
      </c>
      <c r="I91" s="102">
        <f t="shared" si="7"/>
        <v>5000</v>
      </c>
    </row>
    <row r="92" spans="1:9" ht="25.5">
      <c r="A92" s="42" t="s">
        <v>224</v>
      </c>
      <c r="B92" s="45" t="s">
        <v>85</v>
      </c>
      <c r="C92" s="72" t="s">
        <v>140</v>
      </c>
      <c r="D92" s="72" t="s">
        <v>21</v>
      </c>
      <c r="E92" s="72" t="s">
        <v>162</v>
      </c>
      <c r="F92" s="42" t="s">
        <v>86</v>
      </c>
      <c r="G92" s="102">
        <f t="shared" si="7"/>
        <v>5000</v>
      </c>
      <c r="H92" s="102">
        <f t="shared" si="7"/>
        <v>5000</v>
      </c>
      <c r="I92" s="102">
        <f t="shared" si="7"/>
        <v>5000</v>
      </c>
    </row>
    <row r="93" spans="1:9" ht="38.25">
      <c r="A93" s="42" t="s">
        <v>225</v>
      </c>
      <c r="B93" s="45" t="s">
        <v>87</v>
      </c>
      <c r="C93" s="72" t="s">
        <v>140</v>
      </c>
      <c r="D93" s="72" t="s">
        <v>21</v>
      </c>
      <c r="E93" s="72" t="s">
        <v>162</v>
      </c>
      <c r="F93" s="42" t="s">
        <v>88</v>
      </c>
      <c r="G93" s="102">
        <v>5000</v>
      </c>
      <c r="H93" s="102">
        <v>5000</v>
      </c>
      <c r="I93" s="102">
        <v>5000</v>
      </c>
    </row>
    <row r="94" spans="1:9" ht="15.75">
      <c r="A94" s="42" t="s">
        <v>226</v>
      </c>
      <c r="B94" s="120" t="s">
        <v>40</v>
      </c>
      <c r="C94" s="121" t="s">
        <v>140</v>
      </c>
      <c r="D94" s="122" t="s">
        <v>95</v>
      </c>
      <c r="E94" s="122"/>
      <c r="F94" s="122"/>
      <c r="G94" s="123">
        <f>G95</f>
        <v>1399574</v>
      </c>
      <c r="H94" s="123">
        <f>H95</f>
        <v>1461810</v>
      </c>
      <c r="I94" s="123">
        <f>I95</f>
        <v>1467790</v>
      </c>
    </row>
    <row r="95" spans="1:9" ht="15.75">
      <c r="A95" s="42" t="s">
        <v>227</v>
      </c>
      <c r="B95" s="45" t="s">
        <v>50</v>
      </c>
      <c r="C95" s="72" t="s">
        <v>140</v>
      </c>
      <c r="D95" s="42" t="s">
        <v>96</v>
      </c>
      <c r="E95" s="42"/>
      <c r="F95" s="42"/>
      <c r="G95" s="64">
        <v>1399574</v>
      </c>
      <c r="H95" s="64">
        <v>1461810</v>
      </c>
      <c r="I95" s="64">
        <v>1467790</v>
      </c>
    </row>
    <row r="96" spans="1:9" ht="25.5">
      <c r="A96" s="42" t="s">
        <v>228</v>
      </c>
      <c r="B96" s="45" t="s">
        <v>256</v>
      </c>
      <c r="C96" s="72" t="s">
        <v>140</v>
      </c>
      <c r="D96" s="42" t="s">
        <v>96</v>
      </c>
      <c r="E96" s="42" t="s">
        <v>17</v>
      </c>
      <c r="F96" s="42"/>
      <c r="G96" s="64">
        <v>1399574</v>
      </c>
      <c r="H96" s="64">
        <v>1461810</v>
      </c>
      <c r="I96" s="64">
        <v>1467790</v>
      </c>
    </row>
    <row r="97" spans="1:9" ht="25.5">
      <c r="A97" s="42" t="s">
        <v>229</v>
      </c>
      <c r="B97" s="45" t="s">
        <v>19</v>
      </c>
      <c r="C97" s="72" t="s">
        <v>140</v>
      </c>
      <c r="D97" s="42" t="s">
        <v>96</v>
      </c>
      <c r="E97" s="42" t="s">
        <v>18</v>
      </c>
      <c r="F97" s="42"/>
      <c r="G97" s="64">
        <v>1399574</v>
      </c>
      <c r="H97" s="64">
        <v>1461810</v>
      </c>
      <c r="I97" s="64">
        <v>1467790</v>
      </c>
    </row>
    <row r="98" spans="1:9" ht="38.25">
      <c r="A98" s="42" t="s">
        <v>230</v>
      </c>
      <c r="B98" s="45" t="s">
        <v>262</v>
      </c>
      <c r="C98" s="72" t="s">
        <v>140</v>
      </c>
      <c r="D98" s="42" t="s">
        <v>96</v>
      </c>
      <c r="E98" s="42" t="s">
        <v>150</v>
      </c>
      <c r="F98" s="42"/>
      <c r="G98" s="64">
        <v>1399574</v>
      </c>
      <c r="H98" s="64">
        <v>1461810</v>
      </c>
      <c r="I98" s="64">
        <v>1467790</v>
      </c>
    </row>
    <row r="99" spans="1:9" ht="38.25">
      <c r="A99" s="42" t="s">
        <v>231</v>
      </c>
      <c r="B99" s="45" t="s">
        <v>126</v>
      </c>
      <c r="C99" s="72" t="s">
        <v>140</v>
      </c>
      <c r="D99" s="42" t="s">
        <v>96</v>
      </c>
      <c r="E99" s="42" t="s">
        <v>150</v>
      </c>
      <c r="F99" s="42" t="s">
        <v>127</v>
      </c>
      <c r="G99" s="64">
        <v>1399574</v>
      </c>
      <c r="H99" s="64">
        <v>1461810</v>
      </c>
      <c r="I99" s="64">
        <v>1467790</v>
      </c>
    </row>
    <row r="100" spans="1:9" ht="15.75">
      <c r="A100" s="42" t="s">
        <v>232</v>
      </c>
      <c r="B100" s="45" t="s">
        <v>91</v>
      </c>
      <c r="C100" s="72" t="s">
        <v>140</v>
      </c>
      <c r="D100" s="42" t="s">
        <v>96</v>
      </c>
      <c r="E100" s="42" t="s">
        <v>268</v>
      </c>
      <c r="F100" s="42" t="s">
        <v>269</v>
      </c>
      <c r="G100" s="64">
        <v>150502</v>
      </c>
      <c r="H100" s="64"/>
      <c r="I100" s="64"/>
    </row>
    <row r="101" spans="1:9" ht="15.75">
      <c r="A101" s="42" t="s">
        <v>232</v>
      </c>
      <c r="B101" s="45" t="s">
        <v>91</v>
      </c>
      <c r="C101" s="72" t="s">
        <v>140</v>
      </c>
      <c r="D101" s="42" t="s">
        <v>96</v>
      </c>
      <c r="E101" s="42" t="s">
        <v>150</v>
      </c>
      <c r="F101" s="42" t="s">
        <v>269</v>
      </c>
      <c r="G101" s="64">
        <v>1249072</v>
      </c>
      <c r="H101" s="64">
        <v>1461810</v>
      </c>
      <c r="I101" s="64">
        <v>1467790</v>
      </c>
    </row>
    <row r="102" spans="1:9" ht="15.75">
      <c r="A102" s="42" t="s">
        <v>233</v>
      </c>
      <c r="B102" s="120" t="s">
        <v>93</v>
      </c>
      <c r="C102" s="121" t="s">
        <v>140</v>
      </c>
      <c r="D102" s="122" t="s">
        <v>52</v>
      </c>
      <c r="E102" s="122"/>
      <c r="F102" s="122"/>
      <c r="G102" s="123">
        <f>G103</f>
        <v>21582</v>
      </c>
      <c r="H102" s="123">
        <f>H103</f>
        <v>21582</v>
      </c>
      <c r="I102" s="123">
        <f>I103</f>
        <v>21582</v>
      </c>
    </row>
    <row r="103" spans="1:9" ht="30">
      <c r="A103" s="42" t="s">
        <v>243</v>
      </c>
      <c r="B103" s="87" t="s">
        <v>132</v>
      </c>
      <c r="C103" s="72" t="s">
        <v>140</v>
      </c>
      <c r="D103" s="42" t="s">
        <v>57</v>
      </c>
      <c r="E103" s="42"/>
      <c r="F103" s="42"/>
      <c r="G103" s="64">
        <v>21582</v>
      </c>
      <c r="H103" s="64">
        <v>21582</v>
      </c>
      <c r="I103" s="64">
        <v>21582</v>
      </c>
    </row>
    <row r="104" spans="1:9" ht="38.25">
      <c r="A104" s="42" t="s">
        <v>244</v>
      </c>
      <c r="B104" s="45" t="s">
        <v>260</v>
      </c>
      <c r="C104" s="72" t="s">
        <v>140</v>
      </c>
      <c r="D104" s="42" t="s">
        <v>57</v>
      </c>
      <c r="E104" s="42" t="s">
        <v>36</v>
      </c>
      <c r="F104" s="42"/>
      <c r="G104" s="64">
        <v>21582</v>
      </c>
      <c r="H104" s="64">
        <v>21582</v>
      </c>
      <c r="I104" s="64">
        <v>21582</v>
      </c>
    </row>
    <row r="105" spans="1:9" ht="25.5">
      <c r="A105" s="42" t="s">
        <v>245</v>
      </c>
      <c r="B105" s="45" t="s">
        <v>255</v>
      </c>
      <c r="C105" s="72" t="s">
        <v>140</v>
      </c>
      <c r="D105" s="42" t="s">
        <v>57</v>
      </c>
      <c r="E105" s="42" t="s">
        <v>35</v>
      </c>
      <c r="F105" s="42"/>
      <c r="G105" s="64">
        <v>21582</v>
      </c>
      <c r="H105" s="64">
        <v>21582</v>
      </c>
      <c r="I105" s="64">
        <v>21582</v>
      </c>
    </row>
    <row r="106" spans="1:9" ht="25.5">
      <c r="A106" s="42" t="s">
        <v>246</v>
      </c>
      <c r="B106" s="45" t="s">
        <v>8</v>
      </c>
      <c r="C106" s="72" t="s">
        <v>140</v>
      </c>
      <c r="D106" s="42" t="s">
        <v>57</v>
      </c>
      <c r="E106" s="42" t="s">
        <v>151</v>
      </c>
      <c r="F106" s="42"/>
      <c r="G106" s="64">
        <v>21582</v>
      </c>
      <c r="H106" s="64">
        <v>21582</v>
      </c>
      <c r="I106" s="64">
        <v>21582</v>
      </c>
    </row>
    <row r="107" spans="1:9" ht="15.75">
      <c r="A107" s="42" t="s">
        <v>247</v>
      </c>
      <c r="B107" s="45" t="s">
        <v>11</v>
      </c>
      <c r="C107" s="72" t="s">
        <v>140</v>
      </c>
      <c r="D107" s="42" t="s">
        <v>57</v>
      </c>
      <c r="E107" s="42" t="s">
        <v>151</v>
      </c>
      <c r="F107" s="42" t="s">
        <v>12</v>
      </c>
      <c r="G107" s="64">
        <v>21582</v>
      </c>
      <c r="H107" s="64">
        <v>21582</v>
      </c>
      <c r="I107" s="64">
        <v>21582</v>
      </c>
    </row>
    <row r="108" spans="1:9" ht="15.75">
      <c r="A108" s="42" t="s">
        <v>248</v>
      </c>
      <c r="B108" s="45" t="s">
        <v>30</v>
      </c>
      <c r="C108" s="72" t="s">
        <v>140</v>
      </c>
      <c r="D108" s="42" t="s">
        <v>57</v>
      </c>
      <c r="E108" s="42" t="s">
        <v>151</v>
      </c>
      <c r="F108" s="42" t="s">
        <v>29</v>
      </c>
      <c r="G108" s="64">
        <v>21582</v>
      </c>
      <c r="H108" s="64">
        <v>21582</v>
      </c>
      <c r="I108" s="64">
        <v>21582</v>
      </c>
    </row>
    <row r="109" spans="1:9" ht="15.75">
      <c r="A109" s="42" t="s">
        <v>249</v>
      </c>
      <c r="B109" s="75" t="s">
        <v>267</v>
      </c>
      <c r="C109" s="72"/>
      <c r="D109" s="72"/>
      <c r="E109" s="72"/>
      <c r="F109" s="72"/>
      <c r="G109" s="112">
        <v>0</v>
      </c>
      <c r="H109" s="112">
        <v>123969</v>
      </c>
      <c r="I109" s="112">
        <v>249283</v>
      </c>
    </row>
    <row r="110" spans="1:9" ht="15.75">
      <c r="A110" s="42" t="s">
        <v>250</v>
      </c>
      <c r="B110" s="124" t="s">
        <v>31</v>
      </c>
      <c r="C110" s="125"/>
      <c r="D110" s="125"/>
      <c r="E110" s="126"/>
      <c r="F110" s="125"/>
      <c r="G110" s="127">
        <f>SUM(G109+G102+G94+G69+G62+G55+G46+G13)</f>
        <v>6350731.99</v>
      </c>
      <c r="H110" s="127">
        <f>SUM(H109+H102+H94+H69+H62+H55+H46+H13)</f>
        <v>5779478</v>
      </c>
      <c r="I110" s="127">
        <f>SUM(I109+I102+I94+I69+I62+I55+I46+I13)</f>
        <v>5800100</v>
      </c>
    </row>
    <row r="112" spans="2:9" ht="15.75">
      <c r="B112" s="134" t="s">
        <v>263</v>
      </c>
      <c r="C112" s="135"/>
      <c r="D112" s="135"/>
      <c r="E112" s="135"/>
      <c r="F112" s="135"/>
      <c r="G112" s="136"/>
      <c r="H112" s="137">
        <v>142711</v>
      </c>
      <c r="I112" s="137">
        <v>286763</v>
      </c>
    </row>
  </sheetData>
  <sheetProtection/>
  <mergeCells count="3">
    <mergeCell ref="A6:I6"/>
    <mergeCell ref="A7:I7"/>
    <mergeCell ref="H4:I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G4" sqref="G4:H4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1.87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52" t="s">
        <v>166</v>
      </c>
      <c r="H1" s="152"/>
    </row>
    <row r="2" spans="4:8" ht="15.75">
      <c r="D2" s="50"/>
      <c r="F2" s="59"/>
      <c r="G2" s="5" t="s">
        <v>3</v>
      </c>
      <c r="H2" s="5"/>
    </row>
    <row r="3" spans="4:8" ht="15.75">
      <c r="D3" s="52"/>
      <c r="F3" s="60"/>
      <c r="G3" s="5" t="s">
        <v>47</v>
      </c>
      <c r="H3" s="5"/>
    </row>
    <row r="4" spans="4:8" ht="18.75">
      <c r="D4" s="53"/>
      <c r="F4" s="61"/>
      <c r="G4" s="145" t="s">
        <v>275</v>
      </c>
      <c r="H4" s="145"/>
    </row>
    <row r="5" spans="4:8" ht="15.75">
      <c r="D5" s="53"/>
      <c r="F5" s="61"/>
      <c r="G5" s="5"/>
      <c r="H5" s="5"/>
    </row>
    <row r="6" spans="1:8" ht="48" customHeight="1">
      <c r="A6" s="150" t="s">
        <v>253</v>
      </c>
      <c r="B6" s="150"/>
      <c r="C6" s="150"/>
      <c r="D6" s="150"/>
      <c r="E6" s="150"/>
      <c r="F6" s="150"/>
      <c r="G6" s="150"/>
      <c r="H6" s="150"/>
    </row>
    <row r="7" spans="1:8" ht="14.25" customHeight="1">
      <c r="A7" s="151" t="s">
        <v>234</v>
      </c>
      <c r="B7" s="151"/>
      <c r="C7" s="151"/>
      <c r="D7" s="151"/>
      <c r="E7" s="151"/>
      <c r="F7" s="151"/>
      <c r="G7" s="151"/>
      <c r="H7" s="151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135</v>
      </c>
    </row>
    <row r="10" spans="1:8" ht="51">
      <c r="A10" s="41" t="s">
        <v>100</v>
      </c>
      <c r="B10" s="41" t="s">
        <v>76</v>
      </c>
      <c r="C10" s="42" t="s">
        <v>45</v>
      </c>
      <c r="D10" s="42" t="s">
        <v>46</v>
      </c>
      <c r="E10" s="42" t="s">
        <v>78</v>
      </c>
      <c r="F10" s="63" t="s">
        <v>32</v>
      </c>
      <c r="G10" s="43" t="s">
        <v>130</v>
      </c>
      <c r="H10" s="43" t="s">
        <v>235</v>
      </c>
    </row>
    <row r="11" spans="1:8" ht="12.75">
      <c r="A11" s="44" t="s">
        <v>103</v>
      </c>
      <c r="B11" s="42" t="s">
        <v>104</v>
      </c>
      <c r="C11" s="44" t="s">
        <v>105</v>
      </c>
      <c r="D11" s="42" t="s">
        <v>106</v>
      </c>
      <c r="E11" s="44" t="s">
        <v>107</v>
      </c>
      <c r="F11" s="42" t="s">
        <v>108</v>
      </c>
      <c r="G11" s="44" t="s">
        <v>109</v>
      </c>
      <c r="H11" s="42" t="s">
        <v>113</v>
      </c>
    </row>
    <row r="12" spans="1:8" ht="42.75">
      <c r="A12" s="42" t="s">
        <v>103</v>
      </c>
      <c r="B12" s="75" t="s">
        <v>254</v>
      </c>
      <c r="C12" s="95" t="s">
        <v>36</v>
      </c>
      <c r="D12" s="95" t="s">
        <v>79</v>
      </c>
      <c r="E12" s="95" t="s">
        <v>79</v>
      </c>
      <c r="F12" s="96">
        <f>F13+F22+F28+F34+F44</f>
        <v>2672657.19</v>
      </c>
      <c r="G12" s="96">
        <f>G13+G22+G28+G34+G44</f>
        <v>2129765</v>
      </c>
      <c r="H12" s="96">
        <f>H13+H22+H28+H34+H44</f>
        <v>2113586</v>
      </c>
    </row>
    <row r="13" spans="1:8" ht="30">
      <c r="A13" s="42" t="s">
        <v>104</v>
      </c>
      <c r="B13" s="97" t="s">
        <v>5</v>
      </c>
      <c r="C13" s="100" t="s">
        <v>22</v>
      </c>
      <c r="D13" s="100"/>
      <c r="E13" s="100"/>
      <c r="F13" s="101">
        <f aca="true" t="shared" si="0" ref="F13:H15">F14</f>
        <v>2117683.19</v>
      </c>
      <c r="G13" s="101">
        <f t="shared" si="0"/>
        <v>1785952</v>
      </c>
      <c r="H13" s="101">
        <f t="shared" si="0"/>
        <v>1763225</v>
      </c>
    </row>
    <row r="14" spans="1:8" ht="30">
      <c r="A14" s="42" t="s">
        <v>105</v>
      </c>
      <c r="B14" s="91" t="s">
        <v>6</v>
      </c>
      <c r="C14" s="72" t="s">
        <v>149</v>
      </c>
      <c r="D14" s="72"/>
      <c r="E14" s="72"/>
      <c r="F14" s="102">
        <f t="shared" si="0"/>
        <v>2117683.19</v>
      </c>
      <c r="G14" s="102">
        <f t="shared" si="0"/>
        <v>1785952</v>
      </c>
      <c r="H14" s="102">
        <f t="shared" si="0"/>
        <v>1763225</v>
      </c>
    </row>
    <row r="15" spans="1:8" ht="30">
      <c r="A15" s="42" t="s">
        <v>106</v>
      </c>
      <c r="B15" s="91" t="s">
        <v>85</v>
      </c>
      <c r="C15" s="72" t="s">
        <v>149</v>
      </c>
      <c r="D15" s="72" t="s">
        <v>86</v>
      </c>
      <c r="E15" s="72"/>
      <c r="F15" s="102">
        <f t="shared" si="0"/>
        <v>2117683.19</v>
      </c>
      <c r="G15" s="102">
        <f t="shared" si="0"/>
        <v>1785952</v>
      </c>
      <c r="H15" s="102">
        <f t="shared" si="0"/>
        <v>1763225</v>
      </c>
    </row>
    <row r="16" spans="1:8" ht="30">
      <c r="A16" s="42" t="s">
        <v>107</v>
      </c>
      <c r="B16" s="91" t="s">
        <v>87</v>
      </c>
      <c r="C16" s="72" t="s">
        <v>149</v>
      </c>
      <c r="D16" s="72" t="s">
        <v>88</v>
      </c>
      <c r="E16" s="72"/>
      <c r="F16" s="102">
        <f>F18</f>
        <v>2117683.19</v>
      </c>
      <c r="G16" s="102">
        <f>G18</f>
        <v>1785952</v>
      </c>
      <c r="H16" s="102">
        <f>H18</f>
        <v>1763225</v>
      </c>
    </row>
    <row r="17" spans="1:8" ht="15">
      <c r="A17" s="42" t="s">
        <v>108</v>
      </c>
      <c r="B17" s="91" t="s">
        <v>119</v>
      </c>
      <c r="C17" s="72" t="s">
        <v>149</v>
      </c>
      <c r="D17" s="72" t="s">
        <v>88</v>
      </c>
      <c r="E17" s="72" t="s">
        <v>120</v>
      </c>
      <c r="F17" s="102">
        <f>F18</f>
        <v>2117683.19</v>
      </c>
      <c r="G17" s="102">
        <f>G18</f>
        <v>1785952</v>
      </c>
      <c r="H17" s="102">
        <f>H18</f>
        <v>1763225</v>
      </c>
    </row>
    <row r="18" spans="1:8" ht="15">
      <c r="A18" s="42" t="s">
        <v>109</v>
      </c>
      <c r="B18" s="91" t="s">
        <v>23</v>
      </c>
      <c r="C18" s="72" t="s">
        <v>149</v>
      </c>
      <c r="D18" s="72" t="s">
        <v>88</v>
      </c>
      <c r="E18" s="72" t="s">
        <v>21</v>
      </c>
      <c r="F18" s="102">
        <f>SUM(F19:F21)</f>
        <v>2117683.19</v>
      </c>
      <c r="G18" s="102">
        <f>SUM(G19:G21)</f>
        <v>1785952</v>
      </c>
      <c r="H18" s="102">
        <f>SUM(H19:H21)</f>
        <v>1763225</v>
      </c>
    </row>
    <row r="19" spans="1:8" ht="15">
      <c r="A19" s="42" t="s">
        <v>113</v>
      </c>
      <c r="B19" s="91" t="s">
        <v>157</v>
      </c>
      <c r="C19" s="72" t="s">
        <v>158</v>
      </c>
      <c r="D19" s="72" t="s">
        <v>88</v>
      </c>
      <c r="E19" s="72" t="s">
        <v>21</v>
      </c>
      <c r="F19" s="102">
        <v>2102483.19</v>
      </c>
      <c r="G19" s="102">
        <v>1770752</v>
      </c>
      <c r="H19" s="102">
        <v>1748025</v>
      </c>
    </row>
    <row r="20" spans="1:8" ht="15">
      <c r="A20" s="42" t="s">
        <v>114</v>
      </c>
      <c r="B20" s="91" t="s">
        <v>159</v>
      </c>
      <c r="C20" s="72" t="s">
        <v>160</v>
      </c>
      <c r="D20" s="72" t="s">
        <v>88</v>
      </c>
      <c r="E20" s="72" t="s">
        <v>21</v>
      </c>
      <c r="F20" s="102">
        <v>10200</v>
      </c>
      <c r="G20" s="102">
        <v>10200</v>
      </c>
      <c r="H20" s="102">
        <v>10200</v>
      </c>
    </row>
    <row r="21" spans="1:8" ht="30">
      <c r="A21" s="42" t="s">
        <v>115</v>
      </c>
      <c r="B21" s="91" t="s">
        <v>161</v>
      </c>
      <c r="C21" s="72" t="s">
        <v>162</v>
      </c>
      <c r="D21" s="72" t="s">
        <v>88</v>
      </c>
      <c r="E21" s="72" t="s">
        <v>21</v>
      </c>
      <c r="F21" s="102">
        <v>5000</v>
      </c>
      <c r="G21" s="102">
        <v>5000</v>
      </c>
      <c r="H21" s="102">
        <v>5000</v>
      </c>
    </row>
    <row r="22" spans="1:8" ht="48" customHeight="1">
      <c r="A22" s="42" t="s">
        <v>167</v>
      </c>
      <c r="B22" s="97" t="s">
        <v>9</v>
      </c>
      <c r="C22" s="100" t="s">
        <v>34</v>
      </c>
      <c r="D22" s="100"/>
      <c r="E22" s="100"/>
      <c r="F22" s="101">
        <f>F23</f>
        <v>417193</v>
      </c>
      <c r="G22" s="101">
        <f>G23</f>
        <v>218267</v>
      </c>
      <c r="H22" s="101">
        <f>H23</f>
        <v>224815</v>
      </c>
    </row>
    <row r="23" spans="1:8" ht="25.5">
      <c r="A23" s="42" t="s">
        <v>66</v>
      </c>
      <c r="B23" s="45" t="s">
        <v>264</v>
      </c>
      <c r="C23" s="72" t="s">
        <v>146</v>
      </c>
      <c r="D23" s="72"/>
      <c r="E23" s="100"/>
      <c r="F23" s="102">
        <f aca="true" t="shared" si="1" ref="F23:H26">F24</f>
        <v>417193</v>
      </c>
      <c r="G23" s="102">
        <f t="shared" si="1"/>
        <v>218267</v>
      </c>
      <c r="H23" s="102">
        <f t="shared" si="1"/>
        <v>224815</v>
      </c>
    </row>
    <row r="24" spans="1:8" ht="30">
      <c r="A24" s="42" t="s">
        <v>168</v>
      </c>
      <c r="B24" s="91" t="s">
        <v>85</v>
      </c>
      <c r="C24" s="72" t="s">
        <v>146</v>
      </c>
      <c r="D24" s="72" t="s">
        <v>86</v>
      </c>
      <c r="E24" s="100"/>
      <c r="F24" s="102">
        <f t="shared" si="1"/>
        <v>417193</v>
      </c>
      <c r="G24" s="102">
        <f t="shared" si="1"/>
        <v>218267</v>
      </c>
      <c r="H24" s="102">
        <f t="shared" si="1"/>
        <v>224815</v>
      </c>
    </row>
    <row r="25" spans="1:8" ht="30">
      <c r="A25" s="42" t="s">
        <v>169</v>
      </c>
      <c r="B25" s="91" t="s">
        <v>87</v>
      </c>
      <c r="C25" s="72" t="s">
        <v>146</v>
      </c>
      <c r="D25" s="72" t="s">
        <v>88</v>
      </c>
      <c r="E25" s="100"/>
      <c r="F25" s="102">
        <f t="shared" si="1"/>
        <v>417193</v>
      </c>
      <c r="G25" s="102">
        <f t="shared" si="1"/>
        <v>218267</v>
      </c>
      <c r="H25" s="102">
        <f t="shared" si="1"/>
        <v>224815</v>
      </c>
    </row>
    <row r="26" spans="1:8" ht="15">
      <c r="A26" s="42" t="s">
        <v>170</v>
      </c>
      <c r="B26" s="90" t="s">
        <v>98</v>
      </c>
      <c r="C26" s="72" t="s">
        <v>146</v>
      </c>
      <c r="D26" s="72" t="s">
        <v>88</v>
      </c>
      <c r="E26" s="72" t="s">
        <v>99</v>
      </c>
      <c r="F26" s="102">
        <f t="shared" si="1"/>
        <v>417193</v>
      </c>
      <c r="G26" s="102">
        <f t="shared" si="1"/>
        <v>218267</v>
      </c>
      <c r="H26" s="102">
        <f t="shared" si="1"/>
        <v>224815</v>
      </c>
    </row>
    <row r="27" spans="1:8" ht="15">
      <c r="A27" s="42" t="s">
        <v>41</v>
      </c>
      <c r="B27" s="87" t="s">
        <v>4</v>
      </c>
      <c r="C27" s="72" t="s">
        <v>146</v>
      </c>
      <c r="D27" s="72" t="s">
        <v>88</v>
      </c>
      <c r="E27" s="72" t="s">
        <v>14</v>
      </c>
      <c r="F27" s="102">
        <v>417193</v>
      </c>
      <c r="G27" s="102">
        <v>218267</v>
      </c>
      <c r="H27" s="102">
        <v>224815</v>
      </c>
    </row>
    <row r="28" spans="1:8" ht="30">
      <c r="A28" s="42" t="s">
        <v>137</v>
      </c>
      <c r="B28" s="97" t="s">
        <v>255</v>
      </c>
      <c r="C28" s="100" t="s">
        <v>35</v>
      </c>
      <c r="D28" s="100"/>
      <c r="E28" s="100"/>
      <c r="F28" s="101">
        <f>F29</f>
        <v>21582</v>
      </c>
      <c r="G28" s="101">
        <f aca="true" t="shared" si="2" ref="G28:H32">G29</f>
        <v>21582</v>
      </c>
      <c r="H28" s="101">
        <f t="shared" si="2"/>
        <v>21582</v>
      </c>
    </row>
    <row r="29" spans="1:8" ht="15">
      <c r="A29" s="42" t="s">
        <v>42</v>
      </c>
      <c r="B29" s="91" t="s">
        <v>8</v>
      </c>
      <c r="C29" s="72" t="s">
        <v>151</v>
      </c>
      <c r="D29" s="72"/>
      <c r="E29" s="100"/>
      <c r="F29" s="102">
        <f>F30</f>
        <v>21582</v>
      </c>
      <c r="G29" s="102">
        <f t="shared" si="2"/>
        <v>21582</v>
      </c>
      <c r="H29" s="102">
        <f t="shared" si="2"/>
        <v>21582</v>
      </c>
    </row>
    <row r="30" spans="1:8" ht="15">
      <c r="A30" s="42" t="s">
        <v>171</v>
      </c>
      <c r="B30" s="91" t="s">
        <v>11</v>
      </c>
      <c r="C30" s="72" t="s">
        <v>151</v>
      </c>
      <c r="D30" s="72" t="s">
        <v>12</v>
      </c>
      <c r="E30" s="72"/>
      <c r="F30" s="102">
        <f>F31</f>
        <v>21582</v>
      </c>
      <c r="G30" s="102">
        <f t="shared" si="2"/>
        <v>21582</v>
      </c>
      <c r="H30" s="102">
        <f t="shared" si="2"/>
        <v>21582</v>
      </c>
    </row>
    <row r="31" spans="1:8" ht="15">
      <c r="A31" s="42" t="s">
        <v>172</v>
      </c>
      <c r="B31" s="91" t="s">
        <v>30</v>
      </c>
      <c r="C31" s="72" t="s">
        <v>151</v>
      </c>
      <c r="D31" s="72" t="s">
        <v>29</v>
      </c>
      <c r="E31" s="72"/>
      <c r="F31" s="102">
        <f>F32</f>
        <v>21582</v>
      </c>
      <c r="G31" s="102">
        <f t="shared" si="2"/>
        <v>21582</v>
      </c>
      <c r="H31" s="102">
        <f t="shared" si="2"/>
        <v>21582</v>
      </c>
    </row>
    <row r="32" spans="1:8" ht="15">
      <c r="A32" s="42" t="s">
        <v>173</v>
      </c>
      <c r="B32" s="90" t="s">
        <v>51</v>
      </c>
      <c r="C32" s="72" t="s">
        <v>151</v>
      </c>
      <c r="D32" s="72" t="s">
        <v>29</v>
      </c>
      <c r="E32" s="72" t="s">
        <v>52</v>
      </c>
      <c r="F32" s="102">
        <f>F33</f>
        <v>21582</v>
      </c>
      <c r="G32" s="102">
        <f t="shared" si="2"/>
        <v>21582</v>
      </c>
      <c r="H32" s="102">
        <f t="shared" si="2"/>
        <v>21582</v>
      </c>
    </row>
    <row r="33" spans="1:8" ht="15">
      <c r="A33" s="42" t="s">
        <v>174</v>
      </c>
      <c r="B33" s="90" t="s">
        <v>56</v>
      </c>
      <c r="C33" s="72" t="s">
        <v>151</v>
      </c>
      <c r="D33" s="72" t="s">
        <v>29</v>
      </c>
      <c r="E33" s="72" t="s">
        <v>57</v>
      </c>
      <c r="F33" s="102">
        <v>21582</v>
      </c>
      <c r="G33" s="102">
        <v>21582</v>
      </c>
      <c r="H33" s="102">
        <v>21582</v>
      </c>
    </row>
    <row r="34" spans="1:8" ht="60">
      <c r="A34" s="42" t="s">
        <v>175</v>
      </c>
      <c r="B34" s="103" t="s">
        <v>242</v>
      </c>
      <c r="C34" s="100" t="s">
        <v>16</v>
      </c>
      <c r="D34" s="100"/>
      <c r="E34" s="100"/>
      <c r="F34" s="101">
        <f aca="true" t="shared" si="3" ref="F34:F42">F35</f>
        <v>57435</v>
      </c>
      <c r="G34" s="101">
        <f aca="true" t="shared" si="4" ref="G34:H42">G35</f>
        <v>45200</v>
      </c>
      <c r="H34" s="101">
        <f t="shared" si="4"/>
        <v>45200</v>
      </c>
    </row>
    <row r="35" spans="1:8" ht="30">
      <c r="A35" s="42" t="s">
        <v>176</v>
      </c>
      <c r="B35" s="91" t="s">
        <v>33</v>
      </c>
      <c r="C35" s="72" t="s">
        <v>145</v>
      </c>
      <c r="D35" s="72"/>
      <c r="E35" s="72"/>
      <c r="F35" s="102">
        <f>F36+F40</f>
        <v>57435</v>
      </c>
      <c r="G35" s="102">
        <f>G36+G40</f>
        <v>45200</v>
      </c>
      <c r="H35" s="102">
        <f>H36+H40</f>
        <v>45200</v>
      </c>
    </row>
    <row r="36" spans="1:8" ht="60" hidden="1">
      <c r="A36" s="42" t="s">
        <v>177</v>
      </c>
      <c r="B36" s="91" t="s">
        <v>81</v>
      </c>
      <c r="C36" s="72" t="s">
        <v>145</v>
      </c>
      <c r="D36" s="72" t="s">
        <v>82</v>
      </c>
      <c r="E36" s="72"/>
      <c r="F36" s="102">
        <f t="shared" si="3"/>
        <v>0</v>
      </c>
      <c r="G36" s="102">
        <f t="shared" si="4"/>
        <v>0</v>
      </c>
      <c r="H36" s="102">
        <f t="shared" si="4"/>
        <v>0</v>
      </c>
    </row>
    <row r="37" spans="1:8" ht="15" hidden="1">
      <c r="A37" s="42" t="s">
        <v>43</v>
      </c>
      <c r="B37" s="91" t="s">
        <v>128</v>
      </c>
      <c r="C37" s="72" t="s">
        <v>145</v>
      </c>
      <c r="D37" s="72" t="s">
        <v>129</v>
      </c>
      <c r="E37" s="72"/>
      <c r="F37" s="102">
        <f t="shared" si="3"/>
        <v>0</v>
      </c>
      <c r="G37" s="102">
        <f t="shared" si="4"/>
        <v>0</v>
      </c>
      <c r="H37" s="102">
        <f t="shared" si="4"/>
        <v>0</v>
      </c>
    </row>
    <row r="38" spans="1:8" ht="30" hidden="1">
      <c r="A38" s="42" t="s">
        <v>44</v>
      </c>
      <c r="B38" s="90" t="s">
        <v>63</v>
      </c>
      <c r="C38" s="72" t="s">
        <v>145</v>
      </c>
      <c r="D38" s="72" t="s">
        <v>129</v>
      </c>
      <c r="E38" s="72" t="s">
        <v>62</v>
      </c>
      <c r="F38" s="102">
        <f t="shared" si="3"/>
        <v>0</v>
      </c>
      <c r="G38" s="102">
        <f t="shared" si="4"/>
        <v>0</v>
      </c>
      <c r="H38" s="102">
        <f t="shared" si="4"/>
        <v>0</v>
      </c>
    </row>
    <row r="39" spans="1:8" ht="30" hidden="1">
      <c r="A39" s="42" t="s">
        <v>178</v>
      </c>
      <c r="B39" s="92" t="s">
        <v>37</v>
      </c>
      <c r="C39" s="72" t="s">
        <v>145</v>
      </c>
      <c r="D39" s="72" t="s">
        <v>129</v>
      </c>
      <c r="E39" s="72" t="s">
        <v>38</v>
      </c>
      <c r="F39" s="102">
        <v>0</v>
      </c>
      <c r="G39" s="102">
        <v>0</v>
      </c>
      <c r="H39" s="102">
        <v>0</v>
      </c>
    </row>
    <row r="40" spans="1:8" ht="30">
      <c r="A40" s="42" t="s">
        <v>179</v>
      </c>
      <c r="B40" s="91" t="s">
        <v>85</v>
      </c>
      <c r="C40" s="72" t="s">
        <v>145</v>
      </c>
      <c r="D40" s="72" t="s">
        <v>86</v>
      </c>
      <c r="E40" s="72"/>
      <c r="F40" s="102">
        <f t="shared" si="3"/>
        <v>57435</v>
      </c>
      <c r="G40" s="102">
        <f t="shared" si="4"/>
        <v>45200</v>
      </c>
      <c r="H40" s="102">
        <f t="shared" si="4"/>
        <v>45200</v>
      </c>
    </row>
    <row r="41" spans="1:8" ht="30">
      <c r="A41" s="42" t="s">
        <v>180</v>
      </c>
      <c r="B41" s="91" t="s">
        <v>87</v>
      </c>
      <c r="C41" s="72" t="s">
        <v>145</v>
      </c>
      <c r="D41" s="72" t="s">
        <v>88</v>
      </c>
      <c r="E41" s="72"/>
      <c r="F41" s="102">
        <f t="shared" si="3"/>
        <v>57435</v>
      </c>
      <c r="G41" s="102">
        <f t="shared" si="4"/>
        <v>45200</v>
      </c>
      <c r="H41" s="102">
        <f t="shared" si="4"/>
        <v>45200</v>
      </c>
    </row>
    <row r="42" spans="1:8" ht="30">
      <c r="A42" s="42" t="s">
        <v>181</v>
      </c>
      <c r="B42" s="90" t="s">
        <v>63</v>
      </c>
      <c r="C42" s="72" t="s">
        <v>145</v>
      </c>
      <c r="D42" s="72" t="s">
        <v>88</v>
      </c>
      <c r="E42" s="72" t="s">
        <v>62</v>
      </c>
      <c r="F42" s="102">
        <f t="shared" si="3"/>
        <v>57435</v>
      </c>
      <c r="G42" s="102">
        <f t="shared" si="4"/>
        <v>45200</v>
      </c>
      <c r="H42" s="102">
        <f t="shared" si="4"/>
        <v>45200</v>
      </c>
    </row>
    <row r="43" spans="1:8" ht="30">
      <c r="A43" s="42" t="s">
        <v>182</v>
      </c>
      <c r="B43" s="92" t="s">
        <v>37</v>
      </c>
      <c r="C43" s="72" t="s">
        <v>145</v>
      </c>
      <c r="D43" s="72" t="s">
        <v>88</v>
      </c>
      <c r="E43" s="72" t="s">
        <v>38</v>
      </c>
      <c r="F43" s="102">
        <v>57435</v>
      </c>
      <c r="G43" s="102">
        <v>45200</v>
      </c>
      <c r="H43" s="102">
        <v>45200</v>
      </c>
    </row>
    <row r="44" spans="1:8" ht="45">
      <c r="A44" s="42" t="s">
        <v>183</v>
      </c>
      <c r="B44" s="97" t="s">
        <v>15</v>
      </c>
      <c r="C44" s="100" t="s">
        <v>26</v>
      </c>
      <c r="D44" s="104"/>
      <c r="E44" s="100"/>
      <c r="F44" s="101">
        <f>F45</f>
        <v>58764</v>
      </c>
      <c r="G44" s="101">
        <f aca="true" t="shared" si="5" ref="G44:H47">G45</f>
        <v>58764</v>
      </c>
      <c r="H44" s="101">
        <f t="shared" si="5"/>
        <v>58764</v>
      </c>
    </row>
    <row r="45" spans="1:8" ht="15">
      <c r="A45" s="42" t="s">
        <v>184</v>
      </c>
      <c r="B45" s="91" t="s">
        <v>7</v>
      </c>
      <c r="C45" s="72" t="s">
        <v>156</v>
      </c>
      <c r="D45" s="72"/>
      <c r="E45" s="72"/>
      <c r="F45" s="102">
        <f>F46</f>
        <v>58764</v>
      </c>
      <c r="G45" s="102">
        <f t="shared" si="5"/>
        <v>58764</v>
      </c>
      <c r="H45" s="102">
        <f t="shared" si="5"/>
        <v>58764</v>
      </c>
    </row>
    <row r="46" spans="1:8" ht="30">
      <c r="A46" s="42" t="s">
        <v>185</v>
      </c>
      <c r="B46" s="91" t="s">
        <v>85</v>
      </c>
      <c r="C46" s="72" t="s">
        <v>156</v>
      </c>
      <c r="D46" s="72" t="s">
        <v>86</v>
      </c>
      <c r="E46" s="72"/>
      <c r="F46" s="102">
        <f>F47</f>
        <v>58764</v>
      </c>
      <c r="G46" s="102">
        <f t="shared" si="5"/>
        <v>58764</v>
      </c>
      <c r="H46" s="102">
        <f t="shared" si="5"/>
        <v>58764</v>
      </c>
    </row>
    <row r="47" spans="1:8" ht="30">
      <c r="A47" s="42" t="s">
        <v>186</v>
      </c>
      <c r="B47" s="91" t="s">
        <v>87</v>
      </c>
      <c r="C47" s="72" t="s">
        <v>156</v>
      </c>
      <c r="D47" s="72" t="s">
        <v>88</v>
      </c>
      <c r="E47" s="72"/>
      <c r="F47" s="102">
        <f>F48</f>
        <v>58764</v>
      </c>
      <c r="G47" s="102">
        <f t="shared" si="5"/>
        <v>58764</v>
      </c>
      <c r="H47" s="102">
        <f t="shared" si="5"/>
        <v>58764</v>
      </c>
    </row>
    <row r="48" spans="1:8" ht="15">
      <c r="A48" s="42" t="s">
        <v>187</v>
      </c>
      <c r="B48" s="90" t="s">
        <v>119</v>
      </c>
      <c r="C48" s="72" t="s">
        <v>156</v>
      </c>
      <c r="D48" s="72" t="s">
        <v>88</v>
      </c>
      <c r="E48" s="72" t="s">
        <v>120</v>
      </c>
      <c r="F48" s="102">
        <f>SUM(F50:F51)</f>
        <v>58764</v>
      </c>
      <c r="G48" s="102">
        <f>SUM(G50:G51)</f>
        <v>58764</v>
      </c>
      <c r="H48" s="102">
        <f>SUM(H50:H51)</f>
        <v>58764</v>
      </c>
    </row>
    <row r="49" spans="1:8" ht="15">
      <c r="A49" s="42" t="s">
        <v>188</v>
      </c>
      <c r="B49" s="90" t="s">
        <v>164</v>
      </c>
      <c r="C49" s="72" t="s">
        <v>147</v>
      </c>
      <c r="D49" s="72" t="s">
        <v>88</v>
      </c>
      <c r="E49" s="72" t="s">
        <v>139</v>
      </c>
      <c r="F49" s="102">
        <v>8100</v>
      </c>
      <c r="G49" s="102">
        <v>8100</v>
      </c>
      <c r="H49" s="102">
        <v>8100</v>
      </c>
    </row>
    <row r="50" spans="1:8" ht="15">
      <c r="A50" s="42" t="s">
        <v>61</v>
      </c>
      <c r="B50" s="90" t="s">
        <v>163</v>
      </c>
      <c r="C50" s="72" t="s">
        <v>147</v>
      </c>
      <c r="D50" s="72" t="s">
        <v>88</v>
      </c>
      <c r="E50" s="72" t="s">
        <v>139</v>
      </c>
      <c r="F50" s="102">
        <v>8100</v>
      </c>
      <c r="G50" s="102">
        <v>8100</v>
      </c>
      <c r="H50" s="102">
        <v>8100</v>
      </c>
    </row>
    <row r="51" spans="1:8" ht="15">
      <c r="A51" s="42" t="s">
        <v>189</v>
      </c>
      <c r="B51" s="90" t="s">
        <v>49</v>
      </c>
      <c r="C51" s="72" t="s">
        <v>148</v>
      </c>
      <c r="D51" s="72" t="s">
        <v>88</v>
      </c>
      <c r="E51" s="72" t="s">
        <v>121</v>
      </c>
      <c r="F51" s="102">
        <v>50664</v>
      </c>
      <c r="G51" s="102">
        <v>50664</v>
      </c>
      <c r="H51" s="102">
        <v>50664</v>
      </c>
    </row>
    <row r="52" spans="1:8" ht="28.5">
      <c r="A52" s="42" t="s">
        <v>69</v>
      </c>
      <c r="B52" s="75" t="s">
        <v>256</v>
      </c>
      <c r="C52" s="95" t="s">
        <v>17</v>
      </c>
      <c r="D52" s="95"/>
      <c r="E52" s="95"/>
      <c r="F52" s="96">
        <f aca="true" t="shared" si="6" ref="F52:H53">F53</f>
        <v>1399574</v>
      </c>
      <c r="G52" s="96">
        <f t="shared" si="6"/>
        <v>1461810</v>
      </c>
      <c r="H52" s="96">
        <f t="shared" si="6"/>
        <v>1467790</v>
      </c>
    </row>
    <row r="53" spans="1:8" ht="30">
      <c r="A53" s="42" t="s">
        <v>70</v>
      </c>
      <c r="B53" s="97" t="s">
        <v>19</v>
      </c>
      <c r="C53" s="95" t="s">
        <v>18</v>
      </c>
      <c r="D53" s="72"/>
      <c r="E53" s="72"/>
      <c r="F53" s="101">
        <f t="shared" si="6"/>
        <v>1399574</v>
      </c>
      <c r="G53" s="101">
        <f t="shared" si="6"/>
        <v>1461810</v>
      </c>
      <c r="H53" s="101">
        <f t="shared" si="6"/>
        <v>1467790</v>
      </c>
    </row>
    <row r="54" spans="1:8" ht="30">
      <c r="A54" s="42" t="s">
        <v>190</v>
      </c>
      <c r="B54" s="91" t="s">
        <v>33</v>
      </c>
      <c r="C54" s="72" t="s">
        <v>150</v>
      </c>
      <c r="D54" s="72"/>
      <c r="E54" s="72"/>
      <c r="F54" s="102">
        <f>F55</f>
        <v>1399574</v>
      </c>
      <c r="G54" s="102">
        <f aca="true" t="shared" si="7" ref="G54:H56">G55</f>
        <v>1461810</v>
      </c>
      <c r="H54" s="102">
        <f t="shared" si="7"/>
        <v>1467790</v>
      </c>
    </row>
    <row r="55" spans="1:8" ht="30">
      <c r="A55" s="42" t="s">
        <v>191</v>
      </c>
      <c r="B55" s="91" t="s">
        <v>126</v>
      </c>
      <c r="C55" s="72" t="s">
        <v>150</v>
      </c>
      <c r="D55" s="72" t="s">
        <v>127</v>
      </c>
      <c r="E55" s="72"/>
      <c r="F55" s="102">
        <f>F56</f>
        <v>1399574</v>
      </c>
      <c r="G55" s="102">
        <f t="shared" si="7"/>
        <v>1461810</v>
      </c>
      <c r="H55" s="102">
        <f t="shared" si="7"/>
        <v>1467790</v>
      </c>
    </row>
    <row r="56" spans="1:8" ht="15">
      <c r="A56" s="42" t="s">
        <v>192</v>
      </c>
      <c r="B56" s="91" t="s">
        <v>91</v>
      </c>
      <c r="C56" s="72" t="s">
        <v>150</v>
      </c>
      <c r="D56" s="72" t="s">
        <v>92</v>
      </c>
      <c r="E56" s="72"/>
      <c r="F56" s="102">
        <f>F57</f>
        <v>1399574</v>
      </c>
      <c r="G56" s="102">
        <f t="shared" si="7"/>
        <v>1461810</v>
      </c>
      <c r="H56" s="102">
        <f t="shared" si="7"/>
        <v>1467790</v>
      </c>
    </row>
    <row r="57" spans="1:8" ht="15">
      <c r="A57" s="42" t="s">
        <v>71</v>
      </c>
      <c r="B57" s="90" t="s">
        <v>55</v>
      </c>
      <c r="C57" s="72" t="s">
        <v>150</v>
      </c>
      <c r="D57" s="72" t="s">
        <v>92</v>
      </c>
      <c r="E57" s="72" t="s">
        <v>95</v>
      </c>
      <c r="F57" s="102">
        <f>SUM(F58+F59)</f>
        <v>1399574</v>
      </c>
      <c r="G57" s="102">
        <f>G59</f>
        <v>1461810</v>
      </c>
      <c r="H57" s="102">
        <f>H59</f>
        <v>1467790</v>
      </c>
    </row>
    <row r="58" spans="1:8" ht="15">
      <c r="A58" s="42" t="s">
        <v>193</v>
      </c>
      <c r="B58" s="90" t="s">
        <v>50</v>
      </c>
      <c r="C58" s="72" t="s">
        <v>268</v>
      </c>
      <c r="D58" s="72" t="s">
        <v>269</v>
      </c>
      <c r="E58" s="72" t="s">
        <v>96</v>
      </c>
      <c r="F58" s="102">
        <v>150502</v>
      </c>
      <c r="G58" s="102">
        <v>0</v>
      </c>
      <c r="H58" s="102">
        <v>0</v>
      </c>
    </row>
    <row r="59" spans="1:8" ht="15">
      <c r="A59" s="42" t="s">
        <v>193</v>
      </c>
      <c r="B59" s="90" t="s">
        <v>50</v>
      </c>
      <c r="C59" s="72" t="s">
        <v>150</v>
      </c>
      <c r="D59" s="72" t="s">
        <v>269</v>
      </c>
      <c r="E59" s="72" t="s">
        <v>96</v>
      </c>
      <c r="F59" s="102">
        <v>1249072</v>
      </c>
      <c r="G59" s="102">
        <v>1461810</v>
      </c>
      <c r="H59" s="102">
        <v>1467790</v>
      </c>
    </row>
    <row r="60" spans="1:8" ht="30">
      <c r="A60" s="42" t="s">
        <v>194</v>
      </c>
      <c r="B60" s="97" t="s">
        <v>124</v>
      </c>
      <c r="C60" s="98" t="s">
        <v>143</v>
      </c>
      <c r="D60" s="98"/>
      <c r="E60" s="98"/>
      <c r="F60" s="99">
        <f>F61+F84+F89+F98</f>
        <v>2223500.8</v>
      </c>
      <c r="G60" s="99">
        <f>G61+G84+G89+G98</f>
        <v>2063934</v>
      </c>
      <c r="H60" s="99">
        <f>H61+H84+H89+H98</f>
        <v>1969441</v>
      </c>
    </row>
    <row r="61" spans="1:8" ht="28.5">
      <c r="A61" s="42" t="s">
        <v>195</v>
      </c>
      <c r="B61" s="75" t="s">
        <v>122</v>
      </c>
      <c r="C61" s="98" t="s">
        <v>141</v>
      </c>
      <c r="D61" s="95" t="s">
        <v>79</v>
      </c>
      <c r="E61" s="128"/>
      <c r="F61" s="114">
        <f>F62+F66+F70+F74+F78+F81</f>
        <v>2171725.8</v>
      </c>
      <c r="G61" s="114">
        <f>G62+G66+G70+G74+G78+G81</f>
        <v>2006995</v>
      </c>
      <c r="H61" s="114">
        <f>H62+H66+H70+H74+H78+H81</f>
        <v>1918797</v>
      </c>
    </row>
    <row r="62" spans="1:8" ht="60">
      <c r="A62" s="42" t="s">
        <v>196</v>
      </c>
      <c r="B62" s="91" t="s">
        <v>81</v>
      </c>
      <c r="C62" s="98" t="s">
        <v>141</v>
      </c>
      <c r="D62" s="72" t="s">
        <v>82</v>
      </c>
      <c r="E62" s="105"/>
      <c r="F62" s="106">
        <f>F63</f>
        <v>472092</v>
      </c>
      <c r="G62" s="106">
        <f aca="true" t="shared" si="8" ref="G62:H64">G63</f>
        <v>468252</v>
      </c>
      <c r="H62" s="106">
        <f t="shared" si="8"/>
        <v>468252</v>
      </c>
    </row>
    <row r="63" spans="1:8" ht="30">
      <c r="A63" s="42" t="s">
        <v>197</v>
      </c>
      <c r="B63" s="91" t="s">
        <v>83</v>
      </c>
      <c r="C63" s="98" t="s">
        <v>141</v>
      </c>
      <c r="D63" s="72" t="s">
        <v>84</v>
      </c>
      <c r="E63" s="105"/>
      <c r="F63" s="106">
        <f>F64</f>
        <v>472092</v>
      </c>
      <c r="G63" s="106">
        <f t="shared" si="8"/>
        <v>468252</v>
      </c>
      <c r="H63" s="106">
        <f t="shared" si="8"/>
        <v>468252</v>
      </c>
    </row>
    <row r="64" spans="1:8" ht="15">
      <c r="A64" s="42" t="s">
        <v>198</v>
      </c>
      <c r="B64" s="107" t="s">
        <v>80</v>
      </c>
      <c r="C64" s="98" t="s">
        <v>141</v>
      </c>
      <c r="D64" s="72" t="s">
        <v>84</v>
      </c>
      <c r="E64" s="105" t="s">
        <v>111</v>
      </c>
      <c r="F64" s="106">
        <f>F65</f>
        <v>472092</v>
      </c>
      <c r="G64" s="106">
        <f t="shared" si="8"/>
        <v>468252</v>
      </c>
      <c r="H64" s="106">
        <f t="shared" si="8"/>
        <v>468252</v>
      </c>
    </row>
    <row r="65" spans="1:8" ht="30">
      <c r="A65" s="42" t="s">
        <v>199</v>
      </c>
      <c r="B65" s="108" t="s">
        <v>72</v>
      </c>
      <c r="C65" s="98" t="s">
        <v>141</v>
      </c>
      <c r="D65" s="72" t="s">
        <v>84</v>
      </c>
      <c r="E65" s="105" t="s">
        <v>112</v>
      </c>
      <c r="F65" s="106">
        <v>472092</v>
      </c>
      <c r="G65" s="106">
        <v>468252</v>
      </c>
      <c r="H65" s="106">
        <v>468252</v>
      </c>
    </row>
    <row r="66" spans="1:8" ht="30">
      <c r="A66" s="42" t="s">
        <v>200</v>
      </c>
      <c r="B66" s="91" t="s">
        <v>122</v>
      </c>
      <c r="C66" s="98" t="s">
        <v>141</v>
      </c>
      <c r="D66" s="72" t="s">
        <v>82</v>
      </c>
      <c r="E66" s="105"/>
      <c r="F66" s="106">
        <f>F67</f>
        <v>1169050</v>
      </c>
      <c r="G66" s="106">
        <f aca="true" t="shared" si="9" ref="G66:H68">G67</f>
        <v>1211050</v>
      </c>
      <c r="H66" s="106">
        <f t="shared" si="9"/>
        <v>1211050</v>
      </c>
    </row>
    <row r="67" spans="1:8" ht="30">
      <c r="A67" s="42" t="s">
        <v>201</v>
      </c>
      <c r="B67" s="91" t="s">
        <v>83</v>
      </c>
      <c r="C67" s="98" t="s">
        <v>141</v>
      </c>
      <c r="D67" s="72" t="s">
        <v>84</v>
      </c>
      <c r="E67" s="105"/>
      <c r="F67" s="106">
        <f>F68</f>
        <v>1169050</v>
      </c>
      <c r="G67" s="106">
        <f t="shared" si="9"/>
        <v>1211050</v>
      </c>
      <c r="H67" s="106">
        <f t="shared" si="9"/>
        <v>1211050</v>
      </c>
    </row>
    <row r="68" spans="1:8" ht="15">
      <c r="A68" s="42" t="s">
        <v>202</v>
      </c>
      <c r="B68" s="107" t="s">
        <v>80</v>
      </c>
      <c r="C68" s="98" t="s">
        <v>141</v>
      </c>
      <c r="D68" s="72" t="s">
        <v>84</v>
      </c>
      <c r="E68" s="105" t="s">
        <v>111</v>
      </c>
      <c r="F68" s="106">
        <f>F69</f>
        <v>1169050</v>
      </c>
      <c r="G68" s="106">
        <f t="shared" si="9"/>
        <v>1211050</v>
      </c>
      <c r="H68" s="106">
        <f t="shared" si="9"/>
        <v>1211050</v>
      </c>
    </row>
    <row r="69" spans="1:8" ht="45">
      <c r="A69" s="42" t="s">
        <v>203</v>
      </c>
      <c r="B69" s="108" t="s">
        <v>73</v>
      </c>
      <c r="C69" s="98" t="s">
        <v>141</v>
      </c>
      <c r="D69" s="72" t="s">
        <v>84</v>
      </c>
      <c r="E69" s="105" t="s">
        <v>97</v>
      </c>
      <c r="F69" s="144">
        <v>1169050</v>
      </c>
      <c r="G69" s="64">
        <v>1211050</v>
      </c>
      <c r="H69" s="64">
        <v>1211050</v>
      </c>
    </row>
    <row r="70" spans="1:8" ht="30">
      <c r="A70" s="42" t="s">
        <v>204</v>
      </c>
      <c r="B70" s="91" t="s">
        <v>122</v>
      </c>
      <c r="C70" s="98" t="s">
        <v>141</v>
      </c>
      <c r="D70" s="72" t="s">
        <v>86</v>
      </c>
      <c r="E70" s="105"/>
      <c r="F70" s="144">
        <v>473398.8</v>
      </c>
      <c r="G70" s="64">
        <v>272008</v>
      </c>
      <c r="H70" s="64">
        <v>183810</v>
      </c>
    </row>
    <row r="71" spans="1:9" ht="25.5">
      <c r="A71" s="42" t="s">
        <v>205</v>
      </c>
      <c r="B71" s="45" t="s">
        <v>87</v>
      </c>
      <c r="C71" s="98" t="s">
        <v>141</v>
      </c>
      <c r="D71" s="72" t="s">
        <v>88</v>
      </c>
      <c r="E71" s="105"/>
      <c r="F71" s="144">
        <v>473398.8</v>
      </c>
      <c r="G71" s="64">
        <v>272008</v>
      </c>
      <c r="H71" s="64">
        <v>183810</v>
      </c>
      <c r="I71" s="115"/>
    </row>
    <row r="72" spans="1:8" ht="15">
      <c r="A72" s="42" t="s">
        <v>206</v>
      </c>
      <c r="B72" s="108" t="s">
        <v>110</v>
      </c>
      <c r="C72" s="98" t="s">
        <v>141</v>
      </c>
      <c r="D72" s="72" t="s">
        <v>88</v>
      </c>
      <c r="E72" s="105" t="s">
        <v>111</v>
      </c>
      <c r="F72" s="144">
        <v>473398.8</v>
      </c>
      <c r="G72" s="64">
        <v>272008</v>
      </c>
      <c r="H72" s="64">
        <v>183810</v>
      </c>
    </row>
    <row r="73" spans="1:8" ht="45">
      <c r="A73" s="42" t="s">
        <v>207</v>
      </c>
      <c r="B73" s="90" t="s">
        <v>73</v>
      </c>
      <c r="C73" s="98" t="s">
        <v>141</v>
      </c>
      <c r="D73" s="72" t="s">
        <v>88</v>
      </c>
      <c r="E73" s="105" t="s">
        <v>97</v>
      </c>
      <c r="F73" s="144">
        <v>473398.8</v>
      </c>
      <c r="G73" s="64">
        <v>272008</v>
      </c>
      <c r="H73" s="64">
        <v>183810</v>
      </c>
    </row>
    <row r="74" spans="1:8" ht="30">
      <c r="A74" s="42" t="s">
        <v>208</v>
      </c>
      <c r="B74" s="91" t="s">
        <v>122</v>
      </c>
      <c r="C74" s="131" t="s">
        <v>141</v>
      </c>
      <c r="D74" s="72"/>
      <c r="E74" s="105"/>
      <c r="F74" s="106">
        <f aca="true" t="shared" si="10" ref="F74:H75">F75</f>
        <v>19296</v>
      </c>
      <c r="G74" s="106">
        <f t="shared" si="10"/>
        <v>19296</v>
      </c>
      <c r="H74" s="106">
        <f t="shared" si="10"/>
        <v>19296</v>
      </c>
    </row>
    <row r="75" spans="1:8" ht="15">
      <c r="A75" s="42" t="s">
        <v>209</v>
      </c>
      <c r="B75" s="45" t="s">
        <v>30</v>
      </c>
      <c r="C75" s="98" t="s">
        <v>141</v>
      </c>
      <c r="D75" s="72" t="s">
        <v>12</v>
      </c>
      <c r="E75" s="105"/>
      <c r="F75" s="106">
        <f t="shared" si="10"/>
        <v>19296</v>
      </c>
      <c r="G75" s="106">
        <f t="shared" si="10"/>
        <v>19296</v>
      </c>
      <c r="H75" s="106">
        <f t="shared" si="10"/>
        <v>19296</v>
      </c>
    </row>
    <row r="76" spans="1:8" ht="15">
      <c r="A76" s="42" t="s">
        <v>210</v>
      </c>
      <c r="B76" s="108" t="s">
        <v>110</v>
      </c>
      <c r="C76" s="98" t="s">
        <v>141</v>
      </c>
      <c r="D76" s="72" t="s">
        <v>29</v>
      </c>
      <c r="E76" s="105" t="s">
        <v>111</v>
      </c>
      <c r="F76" s="106">
        <f>F77</f>
        <v>19296</v>
      </c>
      <c r="G76" s="106">
        <f>G77</f>
        <v>19296</v>
      </c>
      <c r="H76" s="106">
        <f>H77</f>
        <v>19296</v>
      </c>
    </row>
    <row r="77" spans="1:8" ht="45">
      <c r="A77" s="42" t="s">
        <v>213</v>
      </c>
      <c r="B77" s="90" t="s">
        <v>73</v>
      </c>
      <c r="C77" s="98" t="s">
        <v>141</v>
      </c>
      <c r="D77" s="72" t="s">
        <v>29</v>
      </c>
      <c r="E77" s="105" t="s">
        <v>97</v>
      </c>
      <c r="F77" s="64">
        <v>19296</v>
      </c>
      <c r="G77" s="64">
        <v>19296</v>
      </c>
      <c r="H77" s="64">
        <v>19296</v>
      </c>
    </row>
    <row r="78" spans="1:8" ht="15">
      <c r="A78" s="42" t="s">
        <v>214</v>
      </c>
      <c r="B78" s="45" t="s">
        <v>89</v>
      </c>
      <c r="C78" s="98" t="s">
        <v>141</v>
      </c>
      <c r="D78" s="72" t="s">
        <v>90</v>
      </c>
      <c r="E78" s="105"/>
      <c r="F78" s="64">
        <v>4443</v>
      </c>
      <c r="G78" s="64">
        <v>2943</v>
      </c>
      <c r="H78" s="64">
        <v>2943</v>
      </c>
    </row>
    <row r="79" spans="1:8" ht="15">
      <c r="A79" s="42"/>
      <c r="B79" s="45" t="s">
        <v>266</v>
      </c>
      <c r="C79" s="98" t="s">
        <v>141</v>
      </c>
      <c r="D79" s="72" t="s">
        <v>240</v>
      </c>
      <c r="E79" s="105"/>
      <c r="F79" s="64">
        <v>4443</v>
      </c>
      <c r="G79" s="64">
        <v>2943</v>
      </c>
      <c r="H79" s="64">
        <v>2943</v>
      </c>
    </row>
    <row r="80" spans="1:8" ht="45">
      <c r="A80" s="42" t="s">
        <v>215</v>
      </c>
      <c r="B80" s="90" t="s">
        <v>73</v>
      </c>
      <c r="C80" s="98" t="s">
        <v>141</v>
      </c>
      <c r="D80" s="72" t="s">
        <v>240</v>
      </c>
      <c r="E80" s="105" t="s">
        <v>97</v>
      </c>
      <c r="F80" s="64">
        <v>4443</v>
      </c>
      <c r="G80" s="64">
        <v>2943</v>
      </c>
      <c r="H80" s="64">
        <v>2943</v>
      </c>
    </row>
    <row r="81" spans="1:8" ht="15">
      <c r="A81" s="42" t="s">
        <v>216</v>
      </c>
      <c r="B81" s="45" t="s">
        <v>11</v>
      </c>
      <c r="C81" s="98" t="s">
        <v>141</v>
      </c>
      <c r="D81" s="72" t="s">
        <v>12</v>
      </c>
      <c r="E81" s="105"/>
      <c r="F81" s="64">
        <v>33446</v>
      </c>
      <c r="G81" s="64">
        <v>33446</v>
      </c>
      <c r="H81" s="64">
        <v>33446</v>
      </c>
    </row>
    <row r="82" spans="1:8" ht="15">
      <c r="A82" s="42" t="s">
        <v>217</v>
      </c>
      <c r="B82" s="45" t="s">
        <v>30</v>
      </c>
      <c r="C82" s="98" t="s">
        <v>141</v>
      </c>
      <c r="D82" s="72" t="s">
        <v>29</v>
      </c>
      <c r="E82" s="105"/>
      <c r="F82" s="64">
        <v>33446</v>
      </c>
      <c r="G82" s="64">
        <v>33446</v>
      </c>
      <c r="H82" s="64">
        <v>33446</v>
      </c>
    </row>
    <row r="83" spans="1:8" ht="15">
      <c r="A83" s="42" t="s">
        <v>218</v>
      </c>
      <c r="B83" s="90" t="s">
        <v>165</v>
      </c>
      <c r="C83" s="98" t="s">
        <v>141</v>
      </c>
      <c r="D83" s="72" t="s">
        <v>29</v>
      </c>
      <c r="E83" s="105" t="s">
        <v>118</v>
      </c>
      <c r="F83" s="64">
        <v>33446</v>
      </c>
      <c r="G83" s="64">
        <v>33446</v>
      </c>
      <c r="H83" s="64">
        <v>33446</v>
      </c>
    </row>
    <row r="84" spans="1:8" ht="14.25">
      <c r="A84" s="42" t="s">
        <v>219</v>
      </c>
      <c r="B84" s="75" t="s">
        <v>125</v>
      </c>
      <c r="C84" s="95" t="s">
        <v>155</v>
      </c>
      <c r="D84" s="95"/>
      <c r="E84" s="128"/>
      <c r="F84" s="114">
        <f>F85</f>
        <v>1000</v>
      </c>
      <c r="G84" s="114">
        <f aca="true" t="shared" si="11" ref="G84:H87">G85</f>
        <v>1000</v>
      </c>
      <c r="H84" s="114">
        <f t="shared" si="11"/>
        <v>1000</v>
      </c>
    </row>
    <row r="85" spans="1:8" ht="15">
      <c r="A85" s="42" t="s">
        <v>220</v>
      </c>
      <c r="B85" s="93" t="s">
        <v>89</v>
      </c>
      <c r="C85" s="72" t="s">
        <v>155</v>
      </c>
      <c r="D85" s="72" t="s">
        <v>90</v>
      </c>
      <c r="E85" s="105"/>
      <c r="F85" s="106">
        <f>F86</f>
        <v>1000</v>
      </c>
      <c r="G85" s="106">
        <f t="shared" si="11"/>
        <v>1000</v>
      </c>
      <c r="H85" s="106">
        <f t="shared" si="11"/>
        <v>1000</v>
      </c>
    </row>
    <row r="86" spans="1:8" ht="15">
      <c r="A86" s="42" t="s">
        <v>221</v>
      </c>
      <c r="B86" s="94" t="s">
        <v>1</v>
      </c>
      <c r="C86" s="72" t="s">
        <v>155</v>
      </c>
      <c r="D86" s="72" t="s">
        <v>28</v>
      </c>
      <c r="E86" s="105"/>
      <c r="F86" s="106">
        <f>F87</f>
        <v>1000</v>
      </c>
      <c r="G86" s="106">
        <f t="shared" si="11"/>
        <v>1000</v>
      </c>
      <c r="H86" s="106">
        <f t="shared" si="11"/>
        <v>1000</v>
      </c>
    </row>
    <row r="87" spans="1:8" ht="15">
      <c r="A87" s="42" t="s">
        <v>222</v>
      </c>
      <c r="B87" s="107" t="s">
        <v>80</v>
      </c>
      <c r="C87" s="72" t="s">
        <v>155</v>
      </c>
      <c r="D87" s="72" t="s">
        <v>28</v>
      </c>
      <c r="E87" s="105" t="s">
        <v>111</v>
      </c>
      <c r="F87" s="106">
        <f>F88</f>
        <v>1000</v>
      </c>
      <c r="G87" s="106">
        <f t="shared" si="11"/>
        <v>1000</v>
      </c>
      <c r="H87" s="106">
        <f t="shared" si="11"/>
        <v>1000</v>
      </c>
    </row>
    <row r="88" spans="1:8" ht="15">
      <c r="A88" s="42" t="s">
        <v>223</v>
      </c>
      <c r="B88" s="109" t="s">
        <v>133</v>
      </c>
      <c r="C88" s="72" t="s">
        <v>155</v>
      </c>
      <c r="D88" s="72" t="s">
        <v>28</v>
      </c>
      <c r="E88" s="105" t="s">
        <v>53</v>
      </c>
      <c r="F88" s="106">
        <v>1000</v>
      </c>
      <c r="G88" s="106">
        <v>1000</v>
      </c>
      <c r="H88" s="106">
        <v>1000</v>
      </c>
    </row>
    <row r="89" spans="1:8" ht="28.5">
      <c r="A89" s="42" t="s">
        <v>224</v>
      </c>
      <c r="B89" s="75" t="s">
        <v>265</v>
      </c>
      <c r="C89" s="95" t="s">
        <v>144</v>
      </c>
      <c r="D89" s="95"/>
      <c r="E89" s="128"/>
      <c r="F89" s="114">
        <f>SUM(F90+F94)</f>
        <v>47416</v>
      </c>
      <c r="G89" s="114">
        <f>SUM(G90+G94)</f>
        <v>52539</v>
      </c>
      <c r="H89" s="114">
        <f>SUM(H90+H94)</f>
        <v>46244</v>
      </c>
    </row>
    <row r="90" spans="1:8" ht="60">
      <c r="A90" s="42" t="s">
        <v>225</v>
      </c>
      <c r="B90" s="91" t="s">
        <v>81</v>
      </c>
      <c r="C90" s="72" t="s">
        <v>144</v>
      </c>
      <c r="D90" s="72" t="s">
        <v>82</v>
      </c>
      <c r="E90" s="105"/>
      <c r="F90" s="106">
        <v>35107</v>
      </c>
      <c r="G90" s="106">
        <v>35107</v>
      </c>
      <c r="H90" s="106">
        <v>35107</v>
      </c>
    </row>
    <row r="91" spans="1:8" ht="30">
      <c r="A91" s="42" t="s">
        <v>226</v>
      </c>
      <c r="B91" s="91" t="s">
        <v>83</v>
      </c>
      <c r="C91" s="72" t="s">
        <v>144</v>
      </c>
      <c r="D91" s="72" t="s">
        <v>84</v>
      </c>
      <c r="E91" s="105"/>
      <c r="F91" s="106">
        <v>35107</v>
      </c>
      <c r="G91" s="106">
        <v>35107</v>
      </c>
      <c r="H91" s="106">
        <v>35107</v>
      </c>
    </row>
    <row r="92" spans="1:8" ht="15">
      <c r="A92" s="42" t="s">
        <v>227</v>
      </c>
      <c r="B92" s="45" t="s">
        <v>64</v>
      </c>
      <c r="C92" s="72" t="s">
        <v>144</v>
      </c>
      <c r="D92" s="72" t="s">
        <v>84</v>
      </c>
      <c r="E92" s="105" t="s">
        <v>59</v>
      </c>
      <c r="F92" s="106"/>
      <c r="G92" s="106"/>
      <c r="H92" s="106"/>
    </row>
    <row r="93" spans="1:8" ht="15">
      <c r="A93" s="42" t="s">
        <v>228</v>
      </c>
      <c r="B93" s="45" t="s">
        <v>13</v>
      </c>
      <c r="C93" s="72" t="s">
        <v>144</v>
      </c>
      <c r="D93" s="72" t="s">
        <v>84</v>
      </c>
      <c r="E93" s="105" t="s">
        <v>60</v>
      </c>
      <c r="F93" s="106">
        <v>35107</v>
      </c>
      <c r="G93" s="106">
        <v>35107</v>
      </c>
      <c r="H93" s="106">
        <v>35107</v>
      </c>
    </row>
    <row r="94" spans="1:8" ht="30">
      <c r="A94" s="42" t="s">
        <v>229</v>
      </c>
      <c r="B94" s="91" t="s">
        <v>85</v>
      </c>
      <c r="C94" s="72" t="s">
        <v>144</v>
      </c>
      <c r="D94" s="72" t="s">
        <v>86</v>
      </c>
      <c r="E94" s="105"/>
      <c r="F94" s="106">
        <v>12309</v>
      </c>
      <c r="G94" s="106">
        <v>17432</v>
      </c>
      <c r="H94" s="106">
        <v>11137</v>
      </c>
    </row>
    <row r="95" spans="1:8" ht="30">
      <c r="A95" s="42" t="s">
        <v>230</v>
      </c>
      <c r="B95" s="91" t="s">
        <v>87</v>
      </c>
      <c r="C95" s="72" t="s">
        <v>144</v>
      </c>
      <c r="D95" s="72" t="s">
        <v>88</v>
      </c>
      <c r="E95" s="105"/>
      <c r="F95" s="106">
        <v>12309</v>
      </c>
      <c r="G95" s="106">
        <v>17432</v>
      </c>
      <c r="H95" s="106">
        <v>11137</v>
      </c>
    </row>
    <row r="96" spans="1:8" ht="15">
      <c r="A96" s="42" t="s">
        <v>231</v>
      </c>
      <c r="B96" s="45" t="s">
        <v>64</v>
      </c>
      <c r="C96" s="72" t="s">
        <v>144</v>
      </c>
      <c r="D96" s="72" t="s">
        <v>88</v>
      </c>
      <c r="E96" s="105" t="s">
        <v>59</v>
      </c>
      <c r="F96" s="106"/>
      <c r="G96" s="106"/>
      <c r="H96" s="106"/>
    </row>
    <row r="97" spans="1:8" ht="15">
      <c r="A97" s="42" t="s">
        <v>232</v>
      </c>
      <c r="B97" s="45" t="s">
        <v>13</v>
      </c>
      <c r="C97" s="72" t="s">
        <v>144</v>
      </c>
      <c r="D97" s="72" t="s">
        <v>88</v>
      </c>
      <c r="E97" s="105" t="s">
        <v>60</v>
      </c>
      <c r="F97" s="106">
        <v>12309</v>
      </c>
      <c r="G97" s="106">
        <v>17432</v>
      </c>
      <c r="H97" s="106">
        <v>11137</v>
      </c>
    </row>
    <row r="98" spans="1:8" ht="42.75">
      <c r="A98" s="42" t="s">
        <v>233</v>
      </c>
      <c r="B98" s="133" t="s">
        <v>136</v>
      </c>
      <c r="C98" s="95" t="s">
        <v>142</v>
      </c>
      <c r="D98" s="95"/>
      <c r="E98" s="128"/>
      <c r="F98" s="114">
        <f>F99</f>
        <v>3359</v>
      </c>
      <c r="G98" s="114">
        <f>G99</f>
        <v>3400</v>
      </c>
      <c r="H98" s="114">
        <f>H99</f>
        <v>3400</v>
      </c>
    </row>
    <row r="99" spans="1:8" ht="25.5">
      <c r="A99" s="42" t="s">
        <v>243</v>
      </c>
      <c r="B99" s="45" t="s">
        <v>85</v>
      </c>
      <c r="C99" s="72" t="s">
        <v>142</v>
      </c>
      <c r="D99" s="72" t="s">
        <v>86</v>
      </c>
      <c r="E99" s="105"/>
      <c r="F99" s="106">
        <f>F100</f>
        <v>3359</v>
      </c>
      <c r="G99" s="106">
        <v>3400</v>
      </c>
      <c r="H99" s="106">
        <v>3400</v>
      </c>
    </row>
    <row r="100" spans="1:8" ht="25.5">
      <c r="A100" s="42" t="s">
        <v>244</v>
      </c>
      <c r="B100" s="45" t="s">
        <v>87</v>
      </c>
      <c r="C100" s="72" t="s">
        <v>142</v>
      </c>
      <c r="D100" s="72" t="s">
        <v>88</v>
      </c>
      <c r="E100" s="105"/>
      <c r="F100" s="106">
        <v>3359</v>
      </c>
      <c r="G100" s="106">
        <v>3400</v>
      </c>
      <c r="H100" s="106">
        <v>3400</v>
      </c>
    </row>
    <row r="101" spans="1:8" ht="15">
      <c r="A101" s="42" t="s">
        <v>245</v>
      </c>
      <c r="B101" s="109" t="s">
        <v>80</v>
      </c>
      <c r="C101" s="72" t="s">
        <v>142</v>
      </c>
      <c r="D101" s="72" t="s">
        <v>88</v>
      </c>
      <c r="E101" s="105" t="s">
        <v>111</v>
      </c>
      <c r="F101" s="106">
        <v>3359</v>
      </c>
      <c r="G101" s="106">
        <v>3400</v>
      </c>
      <c r="H101" s="106">
        <v>3400</v>
      </c>
    </row>
    <row r="102" spans="1:8" ht="15">
      <c r="A102" s="42" t="s">
        <v>246</v>
      </c>
      <c r="B102" s="109" t="s">
        <v>48</v>
      </c>
      <c r="C102" s="72" t="s">
        <v>142</v>
      </c>
      <c r="D102" s="72" t="s">
        <v>88</v>
      </c>
      <c r="E102" s="105" t="s">
        <v>54</v>
      </c>
      <c r="F102" s="106">
        <v>3359</v>
      </c>
      <c r="G102" s="106">
        <v>3400</v>
      </c>
      <c r="H102" s="106">
        <v>3400</v>
      </c>
    </row>
    <row r="103" spans="1:8" ht="27.75" customHeight="1">
      <c r="A103" s="42" t="s">
        <v>247</v>
      </c>
      <c r="B103" s="141" t="s">
        <v>273</v>
      </c>
      <c r="C103" s="142" t="s">
        <v>270</v>
      </c>
      <c r="D103" s="142" t="s">
        <v>271</v>
      </c>
      <c r="E103" s="143" t="s">
        <v>272</v>
      </c>
      <c r="F103" s="112">
        <v>55000</v>
      </c>
      <c r="G103" s="139"/>
      <c r="H103" s="139"/>
    </row>
    <row r="104" spans="1:8" ht="15">
      <c r="A104" s="42" t="s">
        <v>248</v>
      </c>
      <c r="B104" s="110" t="s">
        <v>134</v>
      </c>
      <c r="C104" s="111"/>
      <c r="D104" s="111"/>
      <c r="E104" s="111"/>
      <c r="F104" s="112">
        <f>'прил 6'!G109</f>
        <v>0</v>
      </c>
      <c r="G104" s="112">
        <v>123969</v>
      </c>
      <c r="H104" s="112">
        <v>249283</v>
      </c>
    </row>
    <row r="105" spans="1:9" s="68" customFormat="1" ht="15">
      <c r="A105" s="42" t="s">
        <v>249</v>
      </c>
      <c r="B105" s="113" t="s">
        <v>31</v>
      </c>
      <c r="C105" s="105"/>
      <c r="D105" s="105"/>
      <c r="E105" s="105"/>
      <c r="F105" s="114">
        <f>F12+F52+F60+F103</f>
        <v>6350731.99</v>
      </c>
      <c r="G105" s="114">
        <f>G12+G52+G60+G104</f>
        <v>5779478</v>
      </c>
      <c r="H105" s="114">
        <f>H12+H52+H60+H104</f>
        <v>5800100</v>
      </c>
      <c r="I105" s="138"/>
    </row>
    <row r="106" spans="1:6" s="68" customFormat="1" ht="12.75">
      <c r="A106" s="65"/>
      <c r="B106" s="69"/>
      <c r="C106" s="66"/>
      <c r="D106" s="66"/>
      <c r="E106" s="66"/>
      <c r="F106" s="67"/>
    </row>
    <row r="107" spans="1:8" s="5" customFormat="1" ht="15.75">
      <c r="A107" s="29"/>
      <c r="B107" s="134" t="s">
        <v>263</v>
      </c>
      <c r="C107" s="135"/>
      <c r="D107" s="135"/>
      <c r="E107" s="135"/>
      <c r="F107" s="135"/>
      <c r="G107" s="137">
        <v>142711</v>
      </c>
      <c r="H107" s="137">
        <v>286763</v>
      </c>
    </row>
    <row r="108" spans="1:6" s="68" customFormat="1" ht="12.75">
      <c r="A108" s="65"/>
      <c r="B108" s="69"/>
      <c r="C108" s="66"/>
      <c r="D108" s="66"/>
      <c r="E108" s="66"/>
      <c r="F108" s="67"/>
    </row>
    <row r="109" spans="1:6" s="68" customFormat="1" ht="12.75">
      <c r="A109" s="65"/>
      <c r="B109" s="69"/>
      <c r="C109" s="66"/>
      <c r="D109" s="66"/>
      <c r="E109" s="66"/>
      <c r="F109" s="67"/>
    </row>
    <row r="110" spans="1:6" s="68" customFormat="1" ht="12.75">
      <c r="A110" s="65"/>
      <c r="B110" s="69"/>
      <c r="C110" s="66"/>
      <c r="D110" s="66"/>
      <c r="E110" s="66"/>
      <c r="F110" s="67"/>
    </row>
    <row r="111" spans="1:6" s="68" customFormat="1" ht="12.75">
      <c r="A111" s="65"/>
      <c r="B111" s="69"/>
      <c r="C111" s="66"/>
      <c r="D111" s="66"/>
      <c r="E111" s="66"/>
      <c r="F111" s="67"/>
    </row>
    <row r="112" spans="1:6" s="68" customFormat="1" ht="12.75">
      <c r="A112" s="65"/>
      <c r="B112" s="69"/>
      <c r="C112" s="66"/>
      <c r="D112" s="66"/>
      <c r="E112" s="66"/>
      <c r="F112" s="67"/>
    </row>
    <row r="113" spans="1:6" s="68" customFormat="1" ht="12.75">
      <c r="A113" s="65"/>
      <c r="B113" s="69"/>
      <c r="C113" s="66"/>
      <c r="D113" s="66"/>
      <c r="E113" s="66"/>
      <c r="F113" s="67"/>
    </row>
    <row r="114" spans="1:6" s="68" customFormat="1" ht="12.75">
      <c r="A114" s="65"/>
      <c r="B114" s="69"/>
      <c r="C114" s="66"/>
      <c r="D114" s="66"/>
      <c r="E114" s="66"/>
      <c r="F114" s="67"/>
    </row>
    <row r="115" spans="1:6" s="68" customFormat="1" ht="12.75">
      <c r="A115" s="65"/>
      <c r="B115" s="69"/>
      <c r="C115" s="66"/>
      <c r="D115" s="66"/>
      <c r="E115" s="66"/>
      <c r="F115" s="67"/>
    </row>
    <row r="116" spans="1:6" s="68" customFormat="1" ht="12.75">
      <c r="A116" s="65"/>
      <c r="B116" s="69"/>
      <c r="C116" s="66"/>
      <c r="D116" s="66"/>
      <c r="E116" s="66"/>
      <c r="F116" s="67"/>
    </row>
    <row r="117" spans="1:6" s="68" customFormat="1" ht="12.75">
      <c r="A117" s="65"/>
      <c r="B117" s="69"/>
      <c r="C117" s="66"/>
      <c r="D117" s="66"/>
      <c r="E117" s="66"/>
      <c r="F117" s="67"/>
    </row>
    <row r="118" spans="1:6" s="68" customFormat="1" ht="12.75">
      <c r="A118" s="65"/>
      <c r="B118" s="69"/>
      <c r="C118" s="66"/>
      <c r="D118" s="66"/>
      <c r="E118" s="66"/>
      <c r="F118" s="67"/>
    </row>
    <row r="119" spans="1:6" s="68" customFormat="1" ht="12.75">
      <c r="A119" s="65"/>
      <c r="B119" s="69"/>
      <c r="C119" s="66"/>
      <c r="D119" s="66"/>
      <c r="E119" s="66"/>
      <c r="F119" s="67"/>
    </row>
    <row r="120" spans="1:6" s="68" customFormat="1" ht="12.75">
      <c r="A120" s="65"/>
      <c r="B120" s="69"/>
      <c r="C120" s="66"/>
      <c r="D120" s="66"/>
      <c r="E120" s="66"/>
      <c r="F120" s="67"/>
    </row>
    <row r="121" spans="1:6" s="68" customFormat="1" ht="12.75">
      <c r="A121" s="65"/>
      <c r="B121" s="69"/>
      <c r="C121" s="66"/>
      <c r="D121" s="66"/>
      <c r="E121" s="66"/>
      <c r="F121" s="67"/>
    </row>
    <row r="122" spans="1:6" s="68" customFormat="1" ht="12.75">
      <c r="A122" s="65"/>
      <c r="B122" s="69"/>
      <c r="C122" s="66"/>
      <c r="D122" s="66"/>
      <c r="E122" s="66"/>
      <c r="F122" s="67"/>
    </row>
    <row r="123" spans="1:6" s="68" customFormat="1" ht="12.75">
      <c r="A123" s="65"/>
      <c r="B123" s="69"/>
      <c r="C123" s="66"/>
      <c r="D123" s="66"/>
      <c r="E123" s="66"/>
      <c r="F123" s="67"/>
    </row>
  </sheetData>
  <sheetProtection/>
  <mergeCells count="4">
    <mergeCell ref="A6:H6"/>
    <mergeCell ref="A7:H7"/>
    <mergeCell ref="G1:H1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2015-02-04T06:55:49Z</cp:lastPrinted>
  <dcterms:created xsi:type="dcterms:W3CDTF">2007-10-12T08:23:45Z</dcterms:created>
  <dcterms:modified xsi:type="dcterms:W3CDTF">2016-01-15T04:58:57Z</dcterms:modified>
  <cp:category/>
  <cp:version/>
  <cp:contentType/>
  <cp:contentStatus/>
</cp:coreProperties>
</file>