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5" sheetId="1" r:id="rId1"/>
    <sheet name="прил 6" sheetId="2" r:id="rId2"/>
    <sheet name="прил 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<sst xmlns="http://schemas.openxmlformats.org/spreadsheetml/2006/main" count="964" uniqueCount="261">
  <si>
    <t>Приложение 6</t>
  </si>
  <si>
    <t>Распределение расходов районного бюджета по разделам и 
подразделам бюджетной классификации расходов бюджетов Российской Федерации 
на 2014 год и плановый период 2015-2016 годов</t>
  </si>
  <si>
    <t>Условно утвержденные</t>
  </si>
  <si>
    <t>Резервные средства</t>
  </si>
  <si>
    <t xml:space="preserve">Ведомственная структура расходов сельского бюджета </t>
  </si>
  <si>
    <t>к решению сельского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</si>
  <si>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</si>
  <si>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</si>
  <si>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</si>
  <si>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</si>
  <si>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</si>
  <si>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</si>
  <si>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</si>
  <si>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</si>
  <si>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</si>
  <si>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</si>
  <si>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</si>
  <si>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</si>
  <si>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</si>
  <si>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</si>
  <si>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0140000</t>
  </si>
  <si>
    <t>0200000</t>
  </si>
  <si>
    <t>0210000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</si>
  <si>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</si>
  <si>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</si>
  <si>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</si>
  <si>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</si>
  <si>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0110000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</si>
  <si>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</si>
  <si>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</si>
  <si>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</si>
  <si>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0150000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</si>
  <si>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</si>
  <si>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</si>
  <si>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</si>
  <si>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</si>
  <si>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</si>
  <si>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Сумма на          2015 год</t>
  </si>
  <si>
    <t>на 2014 год и плановый период на 2015-2016 годов.</t>
  </si>
  <si>
    <t xml:space="preserve">Обеспечение деятельности (оказание услуг) подведомственных учреждений </t>
  </si>
  <si>
    <t>0120000</t>
  </si>
  <si>
    <t>0130000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</si>
  <si>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</si>
  <si>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</si>
  <si>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</si>
  <si>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</si>
  <si>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</si>
  <si>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</si>
  <si>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</si>
  <si>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27</t>
  </si>
  <si>
    <t>28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</si>
  <si>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</si>
  <si>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</si>
  <si>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</si>
  <si>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</si>
  <si>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</si>
  <si>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</si>
  <si>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</si>
  <si>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</si>
  <si>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</si>
  <si>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</si>
  <si>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</si>
  <si>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</si>
  <si>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</si>
  <si>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</si>
  <si>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</si>
  <si>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</si>
  <si>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</si>
  <si>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</si>
  <si>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</si>
  <si>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</si>
  <si>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</si>
  <si>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</si>
  <si>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Условно-утверждённые расходы</t>
  </si>
  <si>
    <t>0000</t>
  </si>
  <si>
    <t>Сумма на 2015 год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</si>
  <si>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</si>
  <si>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</si>
  <si>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</si>
  <si>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</si>
  <si>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</si>
  <si>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</si>
  <si>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</si>
  <si>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</si>
  <si>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</si>
  <si>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</si>
  <si>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Сумма на          2014 год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</si>
  <si>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</si>
  <si>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</si>
  <si>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</si>
  <si>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</si>
  <si>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</si>
  <si>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</si>
  <si>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</si>
  <si>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</si>
  <si>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</si>
  <si>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</si>
  <si>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</si>
  <si>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</si>
  <si>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</si>
  <si>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</si>
  <si>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</si>
  <si>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</si>
  <si>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</si>
  <si>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</si>
  <si>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</si>
  <si>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</si>
  <si>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</si>
  <si>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</si>
  <si>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</si>
  <si>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</si>
  <si>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</si>
  <si>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</si>
  <si>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</si>
  <si>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</si>
  <si>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</si>
  <si>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</si>
  <si>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</si>
  <si>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</si>
  <si>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</si>
  <si>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</si>
  <si>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</si>
  <si>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</si>
  <si>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</si>
  <si>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</si>
  <si>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</si>
  <si>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</si>
  <si>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</si>
  <si>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</si>
  <si>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</si>
  <si>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</si>
  <si>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</si>
  <si>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</si>
  <si>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</si>
  <si>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</si>
  <si>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</si>
  <si>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</si>
  <si>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</si>
  <si>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</si>
  <si>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Сумма на          2016 год</t>
  </si>
  <si>
    <t>Сумма на  2014 год</t>
  </si>
  <si>
    <t>Сумма на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</si>
  <si>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</si>
  <si>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</si>
  <si>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</si>
  <si>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на 2014 год  и плановый период 2015-2016 годов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</si>
  <si>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</si>
  <si>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</si>
  <si>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18</t>
  </si>
  <si>
    <t>Жилищное хозяйство</t>
  </si>
  <si>
    <t>0501</t>
  </si>
  <si>
    <r>
      <t>Администрация</t>
    </r>
    <r>
      <rPr>
        <b/>
        <sz val="11"/>
        <color indexed="10"/>
        <rFont val="Times New Roman"/>
        <family val="1"/>
      </rPr>
      <t xml:space="preserve"> Благовещенского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</si>
  <si>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804</t>
  </si>
  <si>
    <t>1110460</t>
  </si>
  <si>
    <t>1117514</t>
  </si>
  <si>
    <t>1110000</t>
  </si>
  <si>
    <t>1115118</t>
  </si>
  <si>
    <r>
      <t xml:space="preserve">Муниципальная программа"Содействие развитию муниципального образования </t>
    </r>
    <r>
      <rPr>
        <sz val="10"/>
        <color indexed="10"/>
        <rFont val="Times New Roman"/>
        <family val="1"/>
      </rPr>
      <t>Благовещенский сельсовет  на 2014-2016 годы</t>
    </r>
    <r>
      <rPr>
        <sz val="10"/>
        <rFont val="Times New Roman"/>
        <family val="1"/>
      </rPr>
      <t>"</t>
    </r>
  </si>
  <si>
    <r>
      <t xml:space="preserve">Муниципальная подпрограмма "Защита от чрезвычайных ситуаций природного и техногенного характера и обеспечение безопасности населения </t>
    </r>
    <r>
      <rPr>
        <sz val="10"/>
        <color indexed="10"/>
        <rFont val="Times New Roman"/>
        <family val="1"/>
      </rPr>
      <t>Благовещенского сельсовета</t>
    </r>
    <r>
      <rPr>
        <sz val="10"/>
        <rFont val="Times New Roman"/>
        <family val="1"/>
      </rPr>
      <t>"</t>
    </r>
  </si>
  <si>
    <t>0142180</t>
  </si>
  <si>
    <r>
      <t xml:space="preserve">Муниципальная программа "Содействие развитию муниципального образования  </t>
    </r>
    <r>
      <rPr>
        <sz val="10"/>
        <color indexed="10"/>
        <rFont val="Times New Roman"/>
        <family val="1"/>
      </rPr>
      <t>Благовещенский</t>
    </r>
    <r>
      <rPr>
        <sz val="10"/>
        <rFont val="Times New Roman"/>
        <family val="1"/>
      </rPr>
      <t xml:space="preserve"> сельсовет на 2014-2016 годы"</t>
    </r>
  </si>
  <si>
    <t>0126002</t>
  </si>
  <si>
    <t>0150501</t>
  </si>
  <si>
    <t>0150502</t>
  </si>
  <si>
    <t>0116000</t>
  </si>
  <si>
    <r>
      <t xml:space="preserve">Муниципальная программа  </t>
    </r>
    <r>
      <rPr>
        <sz val="10"/>
        <color indexed="10"/>
        <rFont val="Times New Roman"/>
        <family val="1"/>
      </rPr>
      <t xml:space="preserve">Благовещенского </t>
    </r>
    <r>
      <rPr>
        <sz val="10"/>
        <rFont val="Times New Roman"/>
        <family val="1"/>
      </rPr>
      <t>сельсовета "Развитие культуры на 2014-2016 годы"</t>
    </r>
  </si>
  <si>
    <t>0214409</t>
  </si>
  <si>
    <t>0139700</t>
  </si>
  <si>
    <t xml:space="preserve"> 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</si>
  <si>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</si>
  <si>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r>
      <t xml:space="preserve">Муниципальная программа </t>
    </r>
    <r>
      <rPr>
        <b/>
        <sz val="11"/>
        <color indexed="10"/>
        <rFont val="Times New Roman"/>
        <family val="1"/>
      </rPr>
      <t>Благовещенского</t>
    </r>
    <r>
      <rPr>
        <b/>
        <sz val="11"/>
        <rFont val="Times New Roman"/>
        <family val="1"/>
      </rPr>
      <t xml:space="preserve"> сельсовета "Содействие развитию муниципального образования  Благовещен</t>
    </r>
    <r>
      <rPr>
        <b/>
        <sz val="11"/>
        <color indexed="10"/>
        <rFont val="Times New Roman"/>
        <family val="1"/>
      </rPr>
      <t>ски</t>
    </r>
    <r>
      <rPr>
        <b/>
        <sz val="11"/>
        <rFont val="Times New Roman"/>
        <family val="1"/>
      </rPr>
      <t>й сельсовет на 2014-2016 годы"</t>
    </r>
  </si>
  <si>
    <r>
      <t xml:space="preserve">Муниципальная подпрограмма "Защита от чрезвычайных ситуаций природного и техногенного характера и обеспечение безопасности населения </t>
    </r>
    <r>
      <rPr>
        <b/>
        <i/>
        <sz val="11"/>
        <color indexed="10"/>
        <rFont val="Times New Roman"/>
        <family val="1"/>
      </rPr>
      <t>Благовещенского сельсовета</t>
    </r>
    <r>
      <rPr>
        <b/>
        <i/>
        <sz val="11"/>
        <rFont val="Times New Roman"/>
        <family val="1"/>
      </rPr>
      <t>"</t>
    </r>
  </si>
  <si>
    <r>
      <t xml:space="preserve">Муниципальная программа  </t>
    </r>
    <r>
      <rPr>
        <b/>
        <sz val="11"/>
        <color indexed="10"/>
        <rFont val="Times New Roman"/>
        <family val="1"/>
      </rPr>
      <t xml:space="preserve">Благовещенского </t>
    </r>
    <r>
      <rPr>
        <b/>
        <sz val="11"/>
        <rFont val="Times New Roman"/>
        <family val="1"/>
      </rPr>
      <t>сельсовета "Развитие культуры на 2014-2016 годы"</t>
    </r>
  </si>
  <si>
    <t>1100000</t>
  </si>
  <si>
    <t>1100460</t>
  </si>
  <si>
    <t>1110705</t>
  </si>
  <si>
    <t>0150500</t>
  </si>
  <si>
    <t>Уличное освещение</t>
  </si>
  <si>
    <t>0116001</t>
  </si>
  <si>
    <t>Организация и содержание мест захоронения</t>
  </si>
  <si>
    <t>0116004</t>
  </si>
  <si>
    <t>Прочие мероприятия по благоустройству городских и сельских поселений,</t>
  </si>
  <si>
    <t>0116005</t>
  </si>
  <si>
    <t>Мероприятия в области жилищного хозяйства</t>
  </si>
  <si>
    <t>Жилищно хозяйство</t>
  </si>
  <si>
    <t>0700500</t>
  </si>
  <si>
    <t>Обеспечение деятельности финансовых органов</t>
  </si>
  <si>
    <t>Приложение 7</t>
  </si>
  <si>
    <t>1 1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</si>
  <si>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</si>
  <si>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</si>
  <si>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</si>
  <si>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</si>
  <si>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</si>
  <si>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</si>
  <si>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</si>
  <si>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</si>
  <si>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</si>
  <si>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</si>
  <si>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</si>
  <si>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</si>
  <si>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</si>
  <si>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</si>
  <si>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</si>
  <si>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</si>
  <si>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</si>
  <si>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</si>
  <si>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</si>
  <si>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</si>
  <si>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</si>
  <si>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</si>
  <si>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</si>
  <si>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</si>
  <si>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</si>
  <si>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</si>
  <si>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</si>
  <si>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</si>
  <si>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</si>
  <si>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</si>
  <si>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</si>
  <si>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</si>
  <si>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</si>
  <si>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</si>
  <si>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</si>
  <si>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</si>
  <si>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</si>
  <si>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</si>
  <si>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</si>
  <si>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</si>
  <si>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</si>
  <si>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</si>
  <si>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</si>
  <si>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</si>
  <si>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</si>
  <si>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</si>
  <si>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</si>
  <si>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</si>
  <si>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</si>
  <si>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</si>
  <si>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</si>
  <si>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</si>
  <si>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</si>
  <si>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</si>
  <si>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</si>
  <si>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</si>
  <si>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</si>
  <si>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</si>
  <si>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</si>
  <si>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</si>
  <si>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</si>
  <si>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</si>
  <si>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</si>
  <si>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</si>
  <si>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</si>
  <si>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</si>
  <si>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244</t>
  </si>
  <si>
    <t>0127508</t>
  </si>
  <si>
    <t xml:space="preserve">от      .      .2014г    №   </t>
  </si>
  <si>
    <t>1110113</t>
  </si>
  <si>
    <t xml:space="preserve">от      .  .2014г    №  </t>
  </si>
  <si>
    <t xml:space="preserve">от    .          .2014г    №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</si>
</sst>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53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32" fillId="18" borderId="0" applyNumberFormat="0" applyBorder="0" applyAlignment="0" applyProtection="0"/>
    <xf numFmtId="0" fontId="33" fillId="7" borderId="1" applyNumberFormat="0" applyAlignment="0" applyProtection="0"/>
    <xf numFmtId="0" fontId="34" fillId="19" borderId="2" applyNumberFormat="0" applyAlignment="0" applyProtection="0"/>
    <xf numFmtId="0" fontId="35" fillId="1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170" fontId="22" fillId="0" borderId="0" xfId="0" applyNumberFormat="1" applyFont="1" applyFill="1" applyAlignment="1">
      <alignment horizontal="left"/>
    </xf>
    <xf numFmtId="170" fontId="23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vertical="center"/>
      <protection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3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2" fontId="1" fillId="23" borderId="10" xfId="0" applyNumberFormat="1" applyFont="1" applyFill="1" applyBorder="1" applyAlignment="1">
      <alignment horizontal="left" vertical="center" wrapText="1"/>
    </xf>
    <xf numFmtId="49" fontId="1" fillId="23" borderId="10" xfId="0" applyNumberFormat="1" applyFont="1" applyFill="1" applyBorder="1" applyAlignment="1">
      <alignment horizontal="center" vertical="center" wrapText="1"/>
    </xf>
    <xf numFmtId="49" fontId="13" fillId="23" borderId="10" xfId="0" applyNumberFormat="1" applyFont="1" applyFill="1" applyBorder="1" applyAlignment="1">
      <alignment horizontal="center" vertical="center" wrapText="1"/>
    </xf>
    <xf numFmtId="4" fontId="1" fillId="23" borderId="10" xfId="0" applyNumberFormat="1" applyFont="1" applyFill="1" applyBorder="1" applyAlignment="1">
      <alignment horizontal="center" vertical="center" wrapText="1"/>
    </xf>
    <xf numFmtId="2" fontId="8" fillId="23" borderId="10" xfId="0" applyNumberFormat="1" applyFont="1" applyFill="1" applyBorder="1" applyAlignment="1">
      <alignment horizontal="left" vertical="center" wrapText="1"/>
    </xf>
    <xf numFmtId="49" fontId="19" fillId="23" borderId="10" xfId="0" applyNumberFormat="1" applyFont="1" applyFill="1" applyBorder="1" applyAlignment="1">
      <alignment horizontal="center" vertical="center" wrapText="1"/>
    </xf>
    <xf numFmtId="49" fontId="8" fillId="23" borderId="10" xfId="0" applyNumberFormat="1" applyFont="1" applyFill="1" applyBorder="1" applyAlignment="1">
      <alignment horizontal="center" vertical="center" wrapText="1"/>
    </xf>
    <xf numFmtId="4" fontId="8" fillId="23" borderId="10" xfId="0" applyNumberFormat="1" applyFont="1" applyFill="1" applyBorder="1" applyAlignment="1">
      <alignment horizontal="center" vertical="center" wrapText="1"/>
    </xf>
    <xf numFmtId="49" fontId="29" fillId="23" borderId="10" xfId="0" applyNumberFormat="1" applyFont="1" applyFill="1" applyBorder="1" applyAlignment="1">
      <alignment horizontal="center" vertical="center" wrapText="1"/>
    </xf>
    <xf numFmtId="2" fontId="19" fillId="23" borderId="10" xfId="0" applyNumberFormat="1" applyFont="1" applyFill="1" applyBorder="1" applyAlignment="1">
      <alignment horizontal="left" vertical="center" wrapText="1"/>
    </xf>
    <xf numFmtId="49" fontId="20" fillId="23" borderId="10" xfId="0" applyNumberFormat="1" applyFont="1" applyFill="1" applyBorder="1" applyAlignment="1">
      <alignment horizontal="center" vertical="center" wrapText="1"/>
    </xf>
    <xf numFmtId="49" fontId="21" fillId="23" borderId="10" xfId="0" applyNumberFormat="1" applyFont="1" applyFill="1" applyBorder="1" applyAlignment="1">
      <alignment horizontal="center" vertical="center" wrapText="1"/>
    </xf>
    <xf numFmtId="4" fontId="19" fillId="2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170" fontId="2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130" zoomScaleSheetLayoutView="130" zoomScalePageLayoutView="0" workbookViewId="0" topLeftCell="B1">
      <selection activeCell="C5" sqref="C5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6" t="s">
        <v>64</v>
      </c>
      <c r="F1" s="77"/>
    </row>
    <row r="2" spans="1:6" s="5" customFormat="1" ht="18.75">
      <c r="A2" s="7"/>
      <c r="B2" s="4"/>
      <c r="D2" s="13"/>
      <c r="E2" s="141" t="s">
        <v>5</v>
      </c>
      <c r="F2" s="141"/>
    </row>
    <row r="3" spans="1:6" s="5" customFormat="1" ht="18.75">
      <c r="A3" s="7"/>
      <c r="B3" s="4"/>
      <c r="D3" s="13"/>
      <c r="E3" s="141" t="s">
        <v>53</v>
      </c>
      <c r="F3" s="141"/>
    </row>
    <row r="4" spans="1:6" s="5" customFormat="1" ht="18.75">
      <c r="A4" s="7"/>
      <c r="B4" s="4"/>
      <c r="D4" s="13"/>
      <c r="E4" s="76" t="s">
        <v>260</v>
      </c>
      <c r="F4" s="76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44" t="s">
        <v>1</v>
      </c>
      <c r="B6" s="144"/>
      <c r="C6" s="144"/>
      <c r="D6" s="144"/>
      <c r="E6" s="144"/>
      <c r="F6" s="144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102</v>
      </c>
    </row>
    <row r="9" spans="1:6" ht="45" customHeight="1">
      <c r="A9" s="2" t="s">
        <v>108</v>
      </c>
      <c r="B9" s="2" t="s">
        <v>109</v>
      </c>
      <c r="C9" s="1" t="s">
        <v>110</v>
      </c>
      <c r="D9" s="15" t="s">
        <v>140</v>
      </c>
      <c r="E9" s="15" t="s">
        <v>75</v>
      </c>
      <c r="F9" s="15" t="s">
        <v>141</v>
      </c>
    </row>
    <row r="10" spans="1:6" ht="15.75">
      <c r="A10" s="24" t="s">
        <v>111</v>
      </c>
      <c r="B10" s="3" t="s">
        <v>111</v>
      </c>
      <c r="C10" s="3" t="s">
        <v>112</v>
      </c>
      <c r="D10" s="16" t="s">
        <v>113</v>
      </c>
      <c r="E10" s="16" t="s">
        <v>114</v>
      </c>
      <c r="F10" s="16" t="s">
        <v>115</v>
      </c>
    </row>
    <row r="11" spans="1:6" ht="31.5">
      <c r="A11" s="24" t="s">
        <v>111</v>
      </c>
      <c r="B11" s="22" t="s">
        <v>118</v>
      </c>
      <c r="C11" s="23" t="s">
        <v>119</v>
      </c>
      <c r="D11" s="78">
        <f>D12+D13+D14+D15+D16</f>
        <v>2172490.74</v>
      </c>
      <c r="E11" s="78">
        <f>E12+E13+E14+E15+E16</f>
        <v>2201877.15</v>
      </c>
      <c r="F11" s="78">
        <f>F12+F13+F14+F15+F16</f>
        <v>2285396.35</v>
      </c>
    </row>
    <row r="12" spans="1:6" ht="66.75" customHeight="1">
      <c r="A12" s="24" t="s">
        <v>112</v>
      </c>
      <c r="B12" s="10" t="s">
        <v>79</v>
      </c>
      <c r="C12" s="24" t="s">
        <v>120</v>
      </c>
      <c r="D12" s="79">
        <v>468252</v>
      </c>
      <c r="E12" s="79">
        <v>489712</v>
      </c>
      <c r="F12" s="79">
        <v>497692</v>
      </c>
    </row>
    <row r="13" spans="1:6" ht="126">
      <c r="A13" s="24" t="s">
        <v>113</v>
      </c>
      <c r="B13" s="10" t="s">
        <v>80</v>
      </c>
      <c r="C13" s="1" t="s">
        <v>105</v>
      </c>
      <c r="D13" s="80">
        <v>1641522.74</v>
      </c>
      <c r="E13" s="80">
        <v>1672547.15</v>
      </c>
      <c r="F13" s="80">
        <v>1746330.35</v>
      </c>
    </row>
    <row r="14" spans="1:6" ht="94.5">
      <c r="A14" s="24" t="s">
        <v>114</v>
      </c>
      <c r="B14" s="10" t="s">
        <v>81</v>
      </c>
      <c r="C14" s="1" t="s">
        <v>126</v>
      </c>
      <c r="D14" s="80">
        <v>33446</v>
      </c>
      <c r="E14" s="80">
        <v>35118</v>
      </c>
      <c r="F14" s="80">
        <v>36874</v>
      </c>
    </row>
    <row r="15" spans="1:6" ht="15.75">
      <c r="A15" s="24" t="s">
        <v>115</v>
      </c>
      <c r="B15" s="10" t="s">
        <v>82</v>
      </c>
      <c r="C15" s="1" t="s">
        <v>59</v>
      </c>
      <c r="D15" s="80">
        <v>1000</v>
      </c>
      <c r="E15" s="80">
        <v>1000</v>
      </c>
      <c r="F15" s="80">
        <v>1000</v>
      </c>
    </row>
    <row r="16" spans="1:6" ht="31.5">
      <c r="A16" s="24" t="s">
        <v>116</v>
      </c>
      <c r="B16" s="10" t="s">
        <v>54</v>
      </c>
      <c r="C16" s="1" t="s">
        <v>60</v>
      </c>
      <c r="D16" s="80">
        <v>28270</v>
      </c>
      <c r="E16" s="80">
        <v>3500</v>
      </c>
      <c r="F16" s="80">
        <v>3500</v>
      </c>
    </row>
    <row r="17" spans="1:6" ht="15.75">
      <c r="A17" s="24" t="s">
        <v>117</v>
      </c>
      <c r="B17" s="22" t="s">
        <v>70</v>
      </c>
      <c r="C17" s="25" t="s">
        <v>65</v>
      </c>
      <c r="D17" s="81">
        <f>D18</f>
        <v>50037</v>
      </c>
      <c r="E17" s="81">
        <f>E18</f>
        <v>49713</v>
      </c>
      <c r="F17" s="81">
        <f>F18</f>
        <v>49713</v>
      </c>
    </row>
    <row r="18" spans="1:6" ht="31.5">
      <c r="A18" s="24" t="s">
        <v>121</v>
      </c>
      <c r="B18" s="10" t="s">
        <v>71</v>
      </c>
      <c r="C18" s="1" t="s">
        <v>66</v>
      </c>
      <c r="D18" s="80">
        <v>50037</v>
      </c>
      <c r="E18" s="80">
        <v>49713</v>
      </c>
      <c r="F18" s="80">
        <v>49713</v>
      </c>
    </row>
    <row r="19" spans="1:6" ht="50.25" customHeight="1">
      <c r="A19" s="24" t="s">
        <v>122</v>
      </c>
      <c r="B19" s="22" t="s">
        <v>69</v>
      </c>
      <c r="C19" s="25" t="s">
        <v>68</v>
      </c>
      <c r="D19" s="81">
        <f>D20</f>
        <v>53883</v>
      </c>
      <c r="E19" s="81">
        <f>E20</f>
        <v>50000</v>
      </c>
      <c r="F19" s="81">
        <f>F20</f>
        <v>52000</v>
      </c>
    </row>
    <row r="20" spans="1:6" ht="78.75">
      <c r="A20" s="24" t="s">
        <v>123</v>
      </c>
      <c r="B20" s="28" t="s">
        <v>43</v>
      </c>
      <c r="C20" s="1" t="s">
        <v>44</v>
      </c>
      <c r="D20" s="80">
        <v>53883</v>
      </c>
      <c r="E20" s="80">
        <v>50000</v>
      </c>
      <c r="F20" s="80">
        <v>52000</v>
      </c>
    </row>
    <row r="21" spans="1:6" ht="15.75">
      <c r="A21" s="24" t="s">
        <v>124</v>
      </c>
      <c r="B21" s="22" t="s">
        <v>106</v>
      </c>
      <c r="C21" s="25" t="s">
        <v>107</v>
      </c>
      <c r="D21" s="81">
        <f>D22</f>
        <v>387084</v>
      </c>
      <c r="E21" s="81">
        <f>E22</f>
        <v>305000</v>
      </c>
      <c r="F21" s="81">
        <f>F22</f>
        <v>320200</v>
      </c>
    </row>
    <row r="22" spans="1:6" ht="33.75" customHeight="1">
      <c r="A22" s="24" t="s">
        <v>125</v>
      </c>
      <c r="B22" s="88" t="s">
        <v>6</v>
      </c>
      <c r="C22" s="1" t="s">
        <v>18</v>
      </c>
      <c r="D22" s="80">
        <v>387084</v>
      </c>
      <c r="E22" s="80">
        <v>305000</v>
      </c>
      <c r="F22" s="80">
        <v>320200</v>
      </c>
    </row>
    <row r="23" spans="1:6" ht="39" customHeight="1">
      <c r="A23" s="24" t="s">
        <v>72</v>
      </c>
      <c r="B23" s="22" t="s">
        <v>127</v>
      </c>
      <c r="C23" s="25" t="s">
        <v>128</v>
      </c>
      <c r="D23" s="81">
        <f>SUM(D24:D26)</f>
        <v>2258899.48</v>
      </c>
      <c r="E23" s="81">
        <f>SUM(E24:E26)</f>
        <v>2036886</v>
      </c>
      <c r="F23" s="81">
        <f>SUM(F24:F26)</f>
        <v>2075409</v>
      </c>
    </row>
    <row r="24" spans="1:6" ht="22.5" customHeight="1">
      <c r="A24" s="24" t="s">
        <v>189</v>
      </c>
      <c r="B24" s="10" t="s">
        <v>149</v>
      </c>
      <c r="C24" s="1" t="s">
        <v>150</v>
      </c>
      <c r="D24" s="80">
        <v>12000</v>
      </c>
      <c r="E24" s="80">
        <v>12000</v>
      </c>
      <c r="F24" s="80">
        <v>12000</v>
      </c>
    </row>
    <row r="25" spans="1:6" ht="15.75">
      <c r="A25" s="24" t="s">
        <v>190</v>
      </c>
      <c r="B25" s="10" t="s">
        <v>55</v>
      </c>
      <c r="C25" s="1" t="s">
        <v>129</v>
      </c>
      <c r="D25" s="80">
        <v>49000</v>
      </c>
      <c r="E25" s="80">
        <v>49000</v>
      </c>
      <c r="F25" s="80">
        <v>49000</v>
      </c>
    </row>
    <row r="26" spans="1:6" ht="15.75">
      <c r="A26" s="24" t="s">
        <v>191</v>
      </c>
      <c r="B26" s="10" t="s">
        <v>28</v>
      </c>
      <c r="C26" s="1" t="s">
        <v>26</v>
      </c>
      <c r="D26" s="80">
        <v>2197899.48</v>
      </c>
      <c r="E26" s="64">
        <v>1975886</v>
      </c>
      <c r="F26" s="64">
        <v>2014409</v>
      </c>
    </row>
    <row r="27" spans="1:6" ht="15.75">
      <c r="A27" s="24" t="s">
        <v>47</v>
      </c>
      <c r="B27" s="22" t="s">
        <v>61</v>
      </c>
      <c r="C27" s="25" t="s">
        <v>103</v>
      </c>
      <c r="D27" s="81">
        <v>1357745.52</v>
      </c>
      <c r="E27" s="81">
        <f>E28</f>
        <v>1466100</v>
      </c>
      <c r="F27" s="81">
        <f>F28</f>
        <v>1467000</v>
      </c>
    </row>
    <row r="28" spans="1:6" ht="15.75">
      <c r="A28" s="24" t="s">
        <v>148</v>
      </c>
      <c r="B28" s="10" t="s">
        <v>56</v>
      </c>
      <c r="C28" s="1" t="s">
        <v>104</v>
      </c>
      <c r="D28" s="80">
        <v>1357745.52</v>
      </c>
      <c r="E28" s="80">
        <v>1466100</v>
      </c>
      <c r="F28" s="80">
        <v>1467000</v>
      </c>
    </row>
    <row r="29" spans="1:6" ht="31.5">
      <c r="A29" s="24" t="s">
        <v>48</v>
      </c>
      <c r="B29" s="22" t="s">
        <v>57</v>
      </c>
      <c r="C29" s="25" t="s">
        <v>58</v>
      </c>
      <c r="D29" s="81">
        <f>D30</f>
        <v>21582</v>
      </c>
      <c r="E29" s="81">
        <f>E30</f>
        <v>21820</v>
      </c>
      <c r="F29" s="81">
        <f>F30</f>
        <v>22910</v>
      </c>
    </row>
    <row r="30" spans="1:6" ht="35.25" customHeight="1">
      <c r="A30" s="24" t="s">
        <v>192</v>
      </c>
      <c r="B30" s="10" t="s">
        <v>62</v>
      </c>
      <c r="C30" s="1" t="s">
        <v>63</v>
      </c>
      <c r="D30" s="80">
        <v>21582</v>
      </c>
      <c r="E30" s="80">
        <v>21820</v>
      </c>
      <c r="F30" s="80">
        <v>22910</v>
      </c>
    </row>
    <row r="31" spans="1:6" ht="31.5">
      <c r="A31" s="24" t="s">
        <v>193</v>
      </c>
      <c r="B31" s="22" t="s">
        <v>73</v>
      </c>
      <c r="C31" s="1" t="s">
        <v>74</v>
      </c>
      <c r="D31" s="80">
        <f>'прил 6'!G97</f>
        <v>0</v>
      </c>
      <c r="E31" s="80">
        <v>155850.85</v>
      </c>
      <c r="F31" s="80">
        <v>327337.65</v>
      </c>
    </row>
    <row r="32" spans="1:6" ht="15.75">
      <c r="A32" s="142"/>
      <c r="B32" s="143"/>
      <c r="C32" s="25"/>
      <c r="D32" s="81">
        <f>SUM(D11+D17+D19+D21+D23+D27+D29)</f>
        <v>6301721.74</v>
      </c>
      <c r="E32" s="81">
        <v>6287247</v>
      </c>
      <c r="F32" s="81">
        <v>6599966</v>
      </c>
    </row>
  </sheetData>
  <sheetProtection/>
  <mergeCells count="4">
    <mergeCell ref="E3:F3"/>
    <mergeCell ref="E2:F2"/>
    <mergeCell ref="A32:B32"/>
    <mergeCell ref="A6:F6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="130" zoomScaleNormal="130" zoomScaleSheetLayoutView="75" zoomScalePageLayoutView="0" workbookViewId="0" topLeftCell="C1">
      <selection activeCell="F93" sqref="F93"/>
    </sheetView>
  </sheetViews>
  <sheetFormatPr defaultColWidth="9.00390625" defaultRowHeight="12.75"/>
  <cols>
    <col min="1" max="1" width="6.75390625" style="29" customWidth="1"/>
    <col min="2" max="2" width="44.375" style="30" customWidth="1"/>
    <col min="3" max="3" width="11.125" style="32" customWidth="1"/>
    <col min="4" max="4" width="11.875" style="32" customWidth="1"/>
    <col min="5" max="5" width="11.625" style="33" customWidth="1"/>
    <col min="6" max="6" width="13.75390625" style="32" customWidth="1"/>
    <col min="7" max="9" width="15.625" style="39" customWidth="1"/>
    <col min="10" max="16384" width="9.125" style="5" customWidth="1"/>
  </cols>
  <sheetData>
    <row r="1" spans="7:9" ht="18.75">
      <c r="G1" s="34"/>
      <c r="H1" s="82" t="s">
        <v>0</v>
      </c>
      <c r="I1" s="83"/>
    </row>
    <row r="2" spans="7:9" ht="18.75">
      <c r="G2" s="35"/>
      <c r="H2" s="84" t="s">
        <v>5</v>
      </c>
      <c r="I2" s="85"/>
    </row>
    <row r="3" spans="7:9" ht="18.75">
      <c r="G3" s="35"/>
      <c r="H3" s="86" t="s">
        <v>53</v>
      </c>
      <c r="I3" s="85"/>
    </row>
    <row r="4" spans="6:9" ht="18.75">
      <c r="F4" s="40"/>
      <c r="G4" s="36"/>
      <c r="H4" s="76" t="s">
        <v>257</v>
      </c>
      <c r="I4" s="76"/>
    </row>
    <row r="6" spans="1:9" ht="18.75">
      <c r="A6" s="145" t="s">
        <v>4</v>
      </c>
      <c r="B6" s="145"/>
      <c r="C6" s="145"/>
      <c r="D6" s="145"/>
      <c r="E6" s="145"/>
      <c r="F6" s="145"/>
      <c r="G6" s="145"/>
      <c r="H6" s="145"/>
      <c r="I6" s="145"/>
    </row>
    <row r="7" spans="1:9" ht="18.75">
      <c r="A7" s="145" t="s">
        <v>38</v>
      </c>
      <c r="B7" s="145"/>
      <c r="C7" s="145"/>
      <c r="D7" s="145"/>
      <c r="E7" s="145"/>
      <c r="F7" s="145"/>
      <c r="G7" s="145"/>
      <c r="H7" s="145"/>
      <c r="I7" s="145"/>
    </row>
    <row r="8" spans="1:9" ht="15.75">
      <c r="A8" s="27"/>
      <c r="B8" s="26"/>
      <c r="C8" s="37"/>
      <c r="D8" s="37"/>
      <c r="E8" s="38"/>
      <c r="F8" s="37"/>
      <c r="G8" s="34"/>
      <c r="H8" s="34"/>
      <c r="I8" s="34"/>
    </row>
    <row r="9" ht="15.75">
      <c r="I9" s="39" t="s">
        <v>146</v>
      </c>
    </row>
    <row r="10" spans="1:9" ht="38.25">
      <c r="A10" s="41" t="s">
        <v>108</v>
      </c>
      <c r="B10" s="41" t="s">
        <v>83</v>
      </c>
      <c r="C10" s="42" t="s">
        <v>84</v>
      </c>
      <c r="D10" s="42" t="s">
        <v>85</v>
      </c>
      <c r="E10" s="42" t="s">
        <v>51</v>
      </c>
      <c r="F10" s="42" t="s">
        <v>52</v>
      </c>
      <c r="G10" s="64" t="s">
        <v>86</v>
      </c>
      <c r="H10" s="64" t="s">
        <v>37</v>
      </c>
      <c r="I10" s="64" t="s">
        <v>139</v>
      </c>
    </row>
    <row r="11" spans="1:9" ht="15.75">
      <c r="A11" s="44" t="s">
        <v>111</v>
      </c>
      <c r="B11" s="42" t="s">
        <v>112</v>
      </c>
      <c r="C11" s="44" t="s">
        <v>113</v>
      </c>
      <c r="D11" s="42" t="s">
        <v>114</v>
      </c>
      <c r="E11" s="44" t="s">
        <v>115</v>
      </c>
      <c r="F11" s="42" t="s">
        <v>116</v>
      </c>
      <c r="G11" s="44" t="s">
        <v>117</v>
      </c>
      <c r="H11" s="42" t="s">
        <v>121</v>
      </c>
      <c r="I11" s="44" t="s">
        <v>122</v>
      </c>
    </row>
    <row r="12" spans="1:9" ht="42.75">
      <c r="A12" s="42" t="s">
        <v>111</v>
      </c>
      <c r="B12" s="75" t="s">
        <v>151</v>
      </c>
      <c r="C12" s="72" t="s">
        <v>152</v>
      </c>
      <c r="D12" s="72"/>
      <c r="E12" s="73"/>
      <c r="F12" s="72"/>
      <c r="G12" s="74"/>
      <c r="H12" s="74"/>
      <c r="I12" s="74"/>
    </row>
    <row r="13" spans="1:9" ht="31.5">
      <c r="A13" s="42" t="s">
        <v>112</v>
      </c>
      <c r="B13" s="119" t="s">
        <v>88</v>
      </c>
      <c r="C13" s="120" t="s">
        <v>152</v>
      </c>
      <c r="D13" s="120" t="s">
        <v>119</v>
      </c>
      <c r="E13" s="121" t="s">
        <v>87</v>
      </c>
      <c r="F13" s="120" t="s">
        <v>87</v>
      </c>
      <c r="G13" s="122">
        <f>G14+G19+G33+G28+G37</f>
        <v>2172490.74</v>
      </c>
      <c r="H13" s="122">
        <f>H14+H19+H33+H28+H37</f>
        <v>2201877.15</v>
      </c>
      <c r="I13" s="122">
        <f>I14+I19+I33+I28+I37</f>
        <v>2285396.35</v>
      </c>
    </row>
    <row r="14" spans="1:9" ht="38.25">
      <c r="A14" s="42" t="s">
        <v>113</v>
      </c>
      <c r="B14" s="45" t="s">
        <v>132</v>
      </c>
      <c r="C14" s="72" t="s">
        <v>152</v>
      </c>
      <c r="D14" s="42" t="s">
        <v>120</v>
      </c>
      <c r="E14" s="70" t="s">
        <v>87</v>
      </c>
      <c r="F14" s="42" t="s">
        <v>87</v>
      </c>
      <c r="G14" s="64">
        <f aca="true" t="shared" si="0" ref="G14:I16">G15</f>
        <v>468252</v>
      </c>
      <c r="H14" s="64">
        <f t="shared" si="0"/>
        <v>489712</v>
      </c>
      <c r="I14" s="64">
        <f t="shared" si="0"/>
        <v>497692</v>
      </c>
    </row>
    <row r="15" spans="1:9" ht="25.5">
      <c r="A15" s="42" t="s">
        <v>114</v>
      </c>
      <c r="B15" s="45" t="s">
        <v>133</v>
      </c>
      <c r="C15" s="72" t="s">
        <v>152</v>
      </c>
      <c r="D15" s="42" t="s">
        <v>120</v>
      </c>
      <c r="E15" s="70" t="s">
        <v>173</v>
      </c>
      <c r="F15" s="42" t="s">
        <v>87</v>
      </c>
      <c r="G15" s="64">
        <f t="shared" si="0"/>
        <v>468252</v>
      </c>
      <c r="H15" s="64">
        <f t="shared" si="0"/>
        <v>489712</v>
      </c>
      <c r="I15" s="64">
        <f t="shared" si="0"/>
        <v>497692</v>
      </c>
    </row>
    <row r="16" spans="1:9" ht="15.75">
      <c r="A16" s="42" t="s">
        <v>115</v>
      </c>
      <c r="B16" s="45" t="s">
        <v>131</v>
      </c>
      <c r="C16" s="72" t="s">
        <v>152</v>
      </c>
      <c r="D16" s="42" t="s">
        <v>120</v>
      </c>
      <c r="E16" s="70" t="s">
        <v>174</v>
      </c>
      <c r="F16" s="42" t="s">
        <v>87</v>
      </c>
      <c r="G16" s="64">
        <f t="shared" si="0"/>
        <v>468252</v>
      </c>
      <c r="H16" s="64">
        <f t="shared" si="0"/>
        <v>489712</v>
      </c>
      <c r="I16" s="64">
        <f t="shared" si="0"/>
        <v>497692</v>
      </c>
    </row>
    <row r="17" spans="1:11" ht="63.75">
      <c r="A17" s="42" t="s">
        <v>116</v>
      </c>
      <c r="B17" s="45" t="s">
        <v>89</v>
      </c>
      <c r="C17" s="72" t="s">
        <v>152</v>
      </c>
      <c r="D17" s="42" t="s">
        <v>120</v>
      </c>
      <c r="E17" s="70" t="s">
        <v>174</v>
      </c>
      <c r="F17" s="42" t="s">
        <v>90</v>
      </c>
      <c r="G17" s="64">
        <v>468252</v>
      </c>
      <c r="H17" s="64">
        <v>489712</v>
      </c>
      <c r="I17" s="64">
        <v>497692</v>
      </c>
      <c r="K17" s="5" t="s">
        <v>168</v>
      </c>
    </row>
    <row r="18" spans="1:9" ht="25.5">
      <c r="A18" s="42" t="s">
        <v>117</v>
      </c>
      <c r="B18" s="45" t="s">
        <v>91</v>
      </c>
      <c r="C18" s="72" t="s">
        <v>152</v>
      </c>
      <c r="D18" s="42" t="s">
        <v>120</v>
      </c>
      <c r="E18" s="70" t="s">
        <v>174</v>
      </c>
      <c r="F18" s="42" t="s">
        <v>92</v>
      </c>
      <c r="G18" s="64"/>
      <c r="H18" s="64"/>
      <c r="I18" s="64"/>
    </row>
    <row r="19" spans="1:9" ht="51">
      <c r="A19" s="42" t="s">
        <v>121</v>
      </c>
      <c r="B19" s="45" t="s">
        <v>80</v>
      </c>
      <c r="C19" s="72" t="s">
        <v>152</v>
      </c>
      <c r="D19" s="42" t="s">
        <v>105</v>
      </c>
      <c r="E19" s="70" t="s">
        <v>87</v>
      </c>
      <c r="F19" s="42" t="s">
        <v>87</v>
      </c>
      <c r="G19" s="64">
        <f aca="true" t="shared" si="1" ref="G19:I20">G20</f>
        <v>1641522.74</v>
      </c>
      <c r="H19" s="64">
        <f t="shared" si="1"/>
        <v>1672547.15</v>
      </c>
      <c r="I19" s="64">
        <f t="shared" si="1"/>
        <v>1746330.35</v>
      </c>
    </row>
    <row r="20" spans="1:9" ht="25.5">
      <c r="A20" s="42" t="s">
        <v>122</v>
      </c>
      <c r="B20" s="45" t="s">
        <v>133</v>
      </c>
      <c r="C20" s="72" t="s">
        <v>152</v>
      </c>
      <c r="D20" s="42" t="s">
        <v>105</v>
      </c>
      <c r="E20" s="70" t="s">
        <v>173</v>
      </c>
      <c r="F20" s="42" t="s">
        <v>87</v>
      </c>
      <c r="G20" s="64">
        <f t="shared" si="1"/>
        <v>1641522.74</v>
      </c>
      <c r="H20" s="64">
        <f t="shared" si="1"/>
        <v>1672547.15</v>
      </c>
      <c r="I20" s="64">
        <f t="shared" si="1"/>
        <v>1746330.35</v>
      </c>
    </row>
    <row r="21" spans="1:9" ht="25.5">
      <c r="A21" s="42" t="s">
        <v>123</v>
      </c>
      <c r="B21" s="45" t="s">
        <v>130</v>
      </c>
      <c r="C21" s="72" t="s">
        <v>152</v>
      </c>
      <c r="D21" s="42" t="s">
        <v>105</v>
      </c>
      <c r="E21" s="70" t="s">
        <v>174</v>
      </c>
      <c r="F21" s="42" t="s">
        <v>87</v>
      </c>
      <c r="G21" s="64">
        <f>G22+G24+G26</f>
        <v>1641522.74</v>
      </c>
      <c r="H21" s="64">
        <f>H22+H24+H26</f>
        <v>1672547.15</v>
      </c>
      <c r="I21" s="64">
        <f>I22+I24+I26</f>
        <v>1746330.35</v>
      </c>
    </row>
    <row r="22" spans="1:9" ht="63.75">
      <c r="A22" s="42" t="s">
        <v>124</v>
      </c>
      <c r="B22" s="45" t="s">
        <v>89</v>
      </c>
      <c r="C22" s="72" t="s">
        <v>152</v>
      </c>
      <c r="D22" s="42" t="s">
        <v>105</v>
      </c>
      <c r="E22" s="70" t="s">
        <v>174</v>
      </c>
      <c r="F22" s="42" t="s">
        <v>90</v>
      </c>
      <c r="G22" s="64">
        <v>1152050</v>
      </c>
      <c r="H22" s="64">
        <v>1261200</v>
      </c>
      <c r="I22" s="64">
        <v>1314100</v>
      </c>
    </row>
    <row r="23" spans="1:9" ht="25.5">
      <c r="A23" s="42" t="s">
        <v>125</v>
      </c>
      <c r="B23" s="45" t="s">
        <v>91</v>
      </c>
      <c r="C23" s="72" t="s">
        <v>152</v>
      </c>
      <c r="D23" s="42" t="s">
        <v>105</v>
      </c>
      <c r="E23" s="70" t="s">
        <v>174</v>
      </c>
      <c r="F23" s="42" t="s">
        <v>92</v>
      </c>
      <c r="G23" s="64"/>
      <c r="H23" s="64"/>
      <c r="I23" s="64"/>
    </row>
    <row r="24" spans="1:9" ht="25.5">
      <c r="A24" s="42" t="s">
        <v>72</v>
      </c>
      <c r="B24" s="45" t="s">
        <v>93</v>
      </c>
      <c r="C24" s="72" t="s">
        <v>152</v>
      </c>
      <c r="D24" s="42" t="s">
        <v>105</v>
      </c>
      <c r="E24" s="70" t="s">
        <v>174</v>
      </c>
      <c r="F24" s="42" t="s">
        <v>94</v>
      </c>
      <c r="G24" s="64">
        <v>470176.74</v>
      </c>
      <c r="H24" s="64">
        <v>391086.15</v>
      </c>
      <c r="I24" s="64">
        <v>410956.35</v>
      </c>
    </row>
    <row r="25" spans="1:9" ht="38.25">
      <c r="A25" s="42" t="s">
        <v>189</v>
      </c>
      <c r="B25" s="45" t="s">
        <v>95</v>
      </c>
      <c r="C25" s="72" t="s">
        <v>152</v>
      </c>
      <c r="D25" s="42" t="s">
        <v>105</v>
      </c>
      <c r="E25" s="70" t="s">
        <v>174</v>
      </c>
      <c r="F25" s="42" t="s">
        <v>96</v>
      </c>
      <c r="G25" s="64"/>
      <c r="H25" s="64"/>
      <c r="I25" s="64"/>
    </row>
    <row r="26" spans="1:9" ht="15.75">
      <c r="A26" s="42" t="s">
        <v>190</v>
      </c>
      <c r="B26" s="45" t="s">
        <v>13</v>
      </c>
      <c r="C26" s="72" t="s">
        <v>152</v>
      </c>
      <c r="D26" s="42" t="s">
        <v>105</v>
      </c>
      <c r="E26" s="70" t="s">
        <v>153</v>
      </c>
      <c r="F26" s="42" t="s">
        <v>14</v>
      </c>
      <c r="G26" s="64">
        <v>19296</v>
      </c>
      <c r="H26" s="64">
        <v>20261</v>
      </c>
      <c r="I26" s="64">
        <v>21274</v>
      </c>
    </row>
    <row r="27" spans="1:9" ht="15.75">
      <c r="A27" s="42" t="s">
        <v>191</v>
      </c>
      <c r="B27" s="45" t="s">
        <v>35</v>
      </c>
      <c r="C27" s="72" t="s">
        <v>152</v>
      </c>
      <c r="D27" s="42" t="s">
        <v>105</v>
      </c>
      <c r="E27" s="70" t="s">
        <v>153</v>
      </c>
      <c r="F27" s="42" t="s">
        <v>34</v>
      </c>
      <c r="G27" s="64"/>
      <c r="H27" s="64"/>
      <c r="I27" s="64"/>
    </row>
    <row r="28" spans="1:9" ht="45">
      <c r="A28" s="42" t="s">
        <v>47</v>
      </c>
      <c r="B28" s="87" t="s">
        <v>12</v>
      </c>
      <c r="C28" s="72" t="s">
        <v>152</v>
      </c>
      <c r="D28" s="42" t="s">
        <v>126</v>
      </c>
      <c r="E28" s="42"/>
      <c r="F28" s="42"/>
      <c r="G28" s="64">
        <f aca="true" t="shared" si="2" ref="G28:I30">G29</f>
        <v>33446</v>
      </c>
      <c r="H28" s="64">
        <f t="shared" si="2"/>
        <v>35118</v>
      </c>
      <c r="I28" s="64">
        <f t="shared" si="2"/>
        <v>36874</v>
      </c>
    </row>
    <row r="29" spans="1:9" ht="28.5" customHeight="1">
      <c r="A29" s="42" t="s">
        <v>148</v>
      </c>
      <c r="B29" s="45" t="s">
        <v>133</v>
      </c>
      <c r="C29" s="72" t="s">
        <v>152</v>
      </c>
      <c r="D29" s="42" t="s">
        <v>126</v>
      </c>
      <c r="E29" s="70" t="s">
        <v>173</v>
      </c>
      <c r="F29" s="42"/>
      <c r="G29" s="64">
        <f t="shared" si="2"/>
        <v>33446</v>
      </c>
      <c r="H29" s="64">
        <f t="shared" si="2"/>
        <v>35118</v>
      </c>
      <c r="I29" s="64">
        <f t="shared" si="2"/>
        <v>36874</v>
      </c>
    </row>
    <row r="30" spans="1:9" ht="25.5">
      <c r="A30" s="42" t="s">
        <v>48</v>
      </c>
      <c r="B30" s="45" t="s">
        <v>130</v>
      </c>
      <c r="C30" s="72" t="s">
        <v>152</v>
      </c>
      <c r="D30" s="42" t="s">
        <v>126</v>
      </c>
      <c r="E30" s="70" t="s">
        <v>153</v>
      </c>
      <c r="F30" s="42"/>
      <c r="G30" s="64">
        <f t="shared" si="2"/>
        <v>33446</v>
      </c>
      <c r="H30" s="64">
        <f t="shared" si="2"/>
        <v>35118</v>
      </c>
      <c r="I30" s="64">
        <f t="shared" si="2"/>
        <v>36874</v>
      </c>
    </row>
    <row r="31" spans="1:9" ht="15.75">
      <c r="A31" s="42" t="s">
        <v>192</v>
      </c>
      <c r="B31" s="45" t="s">
        <v>13</v>
      </c>
      <c r="C31" s="72" t="s">
        <v>152</v>
      </c>
      <c r="D31" s="42" t="s">
        <v>126</v>
      </c>
      <c r="E31" s="70" t="s">
        <v>153</v>
      </c>
      <c r="F31" s="42" t="s">
        <v>14</v>
      </c>
      <c r="G31" s="64">
        <v>33446</v>
      </c>
      <c r="H31" s="64">
        <v>35118</v>
      </c>
      <c r="I31" s="64">
        <v>36874</v>
      </c>
    </row>
    <row r="32" spans="1:9" ht="15.75">
      <c r="A32" s="42" t="s">
        <v>193</v>
      </c>
      <c r="B32" s="45" t="s">
        <v>35</v>
      </c>
      <c r="C32" s="72" t="s">
        <v>152</v>
      </c>
      <c r="D32" s="42" t="s">
        <v>126</v>
      </c>
      <c r="E32" s="70" t="s">
        <v>153</v>
      </c>
      <c r="F32" s="42" t="s">
        <v>34</v>
      </c>
      <c r="G32" s="64"/>
      <c r="H32" s="64"/>
      <c r="I32" s="64"/>
    </row>
    <row r="33" spans="1:9" ht="15.75">
      <c r="A33" s="42" t="s">
        <v>194</v>
      </c>
      <c r="B33" s="45" t="s">
        <v>82</v>
      </c>
      <c r="C33" s="72" t="s">
        <v>152</v>
      </c>
      <c r="D33" s="42" t="s">
        <v>59</v>
      </c>
      <c r="E33" s="42"/>
      <c r="F33" s="42"/>
      <c r="G33" s="64">
        <f aca="true" t="shared" si="3" ref="G33:I34">G34</f>
        <v>1000</v>
      </c>
      <c r="H33" s="64">
        <f t="shared" si="3"/>
        <v>1000</v>
      </c>
      <c r="I33" s="64">
        <f t="shared" si="3"/>
        <v>1000</v>
      </c>
    </row>
    <row r="34" spans="1:9" ht="15.75">
      <c r="A34" s="42" t="s">
        <v>195</v>
      </c>
      <c r="B34" s="45" t="s">
        <v>134</v>
      </c>
      <c r="C34" s="72" t="s">
        <v>152</v>
      </c>
      <c r="D34" s="42" t="s">
        <v>59</v>
      </c>
      <c r="E34" s="70" t="s">
        <v>175</v>
      </c>
      <c r="F34" s="42"/>
      <c r="G34" s="64">
        <f t="shared" si="3"/>
        <v>1000</v>
      </c>
      <c r="H34" s="64">
        <f t="shared" si="3"/>
        <v>1000</v>
      </c>
      <c r="I34" s="64">
        <f t="shared" si="3"/>
        <v>1000</v>
      </c>
    </row>
    <row r="35" spans="1:9" ht="15.75">
      <c r="A35" s="42" t="s">
        <v>196</v>
      </c>
      <c r="B35" s="94" t="s">
        <v>97</v>
      </c>
      <c r="C35" s="72" t="s">
        <v>152</v>
      </c>
      <c r="D35" s="42" t="s">
        <v>59</v>
      </c>
      <c r="E35" s="70" t="s">
        <v>175</v>
      </c>
      <c r="F35" s="42" t="s">
        <v>98</v>
      </c>
      <c r="G35" s="64">
        <v>1000</v>
      </c>
      <c r="H35" s="64">
        <v>1000</v>
      </c>
      <c r="I35" s="64">
        <v>1000</v>
      </c>
    </row>
    <row r="36" spans="1:9" ht="15.75">
      <c r="A36" s="42" t="s">
        <v>197</v>
      </c>
      <c r="B36" s="95" t="s">
        <v>3</v>
      </c>
      <c r="C36" s="72" t="s">
        <v>152</v>
      </c>
      <c r="D36" s="42" t="s">
        <v>59</v>
      </c>
      <c r="E36" s="70" t="s">
        <v>175</v>
      </c>
      <c r="F36" s="42" t="s">
        <v>33</v>
      </c>
      <c r="G36" s="64"/>
      <c r="H36" s="64"/>
      <c r="I36" s="64"/>
    </row>
    <row r="37" spans="1:9" ht="15.75">
      <c r="A37" s="42" t="s">
        <v>198</v>
      </c>
      <c r="B37" s="95" t="s">
        <v>54</v>
      </c>
      <c r="C37" s="72" t="s">
        <v>152</v>
      </c>
      <c r="D37" s="42" t="s">
        <v>60</v>
      </c>
      <c r="E37" s="70"/>
      <c r="F37" s="42"/>
      <c r="G37" s="64">
        <f>SUM(G38+G40)</f>
        <v>28270</v>
      </c>
      <c r="H37" s="64">
        <f aca="true" t="shared" si="4" ref="G37:I38">H38</f>
        <v>3500</v>
      </c>
      <c r="I37" s="64">
        <f t="shared" si="4"/>
        <v>3500</v>
      </c>
    </row>
    <row r="38" spans="1:9" ht="60">
      <c r="A38" s="42" t="s">
        <v>49</v>
      </c>
      <c r="B38" s="95" t="s">
        <v>147</v>
      </c>
      <c r="C38" s="72" t="s">
        <v>152</v>
      </c>
      <c r="D38" s="42" t="s">
        <v>60</v>
      </c>
      <c r="E38" s="70" t="s">
        <v>154</v>
      </c>
      <c r="F38" s="42"/>
      <c r="G38" s="64">
        <f t="shared" si="4"/>
        <v>3270</v>
      </c>
      <c r="H38" s="64">
        <f t="shared" si="4"/>
        <v>3500</v>
      </c>
      <c r="I38" s="64">
        <f t="shared" si="4"/>
        <v>3500</v>
      </c>
    </row>
    <row r="39" spans="1:9" ht="25.5">
      <c r="A39" s="42" t="s">
        <v>50</v>
      </c>
      <c r="B39" s="45" t="s">
        <v>93</v>
      </c>
      <c r="C39" s="72" t="s">
        <v>152</v>
      </c>
      <c r="D39" s="42" t="s">
        <v>60</v>
      </c>
      <c r="E39" s="70" t="s">
        <v>154</v>
      </c>
      <c r="F39" s="42" t="s">
        <v>94</v>
      </c>
      <c r="G39" s="64">
        <v>3270</v>
      </c>
      <c r="H39" s="64">
        <v>3500</v>
      </c>
      <c r="I39" s="64">
        <v>3500</v>
      </c>
    </row>
    <row r="40" spans="1:9" ht="38.25">
      <c r="A40" s="42"/>
      <c r="B40" s="45" t="s">
        <v>95</v>
      </c>
      <c r="C40" s="72" t="s">
        <v>152</v>
      </c>
      <c r="D40" s="42" t="s">
        <v>60</v>
      </c>
      <c r="E40" s="70" t="s">
        <v>258</v>
      </c>
      <c r="F40" s="42" t="s">
        <v>255</v>
      </c>
      <c r="G40" s="64">
        <v>25000</v>
      </c>
      <c r="H40" s="64">
        <v>0</v>
      </c>
      <c r="I40" s="64">
        <v>0</v>
      </c>
    </row>
    <row r="41" spans="1:9" ht="38.25">
      <c r="A41" s="42" t="s">
        <v>199</v>
      </c>
      <c r="B41" s="45" t="s">
        <v>95</v>
      </c>
      <c r="C41" s="72" t="s">
        <v>152</v>
      </c>
      <c r="D41" s="42" t="s">
        <v>60</v>
      </c>
      <c r="E41" s="70" t="s">
        <v>154</v>
      </c>
      <c r="F41" s="42" t="s">
        <v>96</v>
      </c>
      <c r="G41" s="64">
        <v>3270</v>
      </c>
      <c r="H41" s="64">
        <v>3500</v>
      </c>
      <c r="I41" s="64">
        <v>3500</v>
      </c>
    </row>
    <row r="42" spans="1:9" ht="15.75">
      <c r="A42" s="42" t="s">
        <v>200</v>
      </c>
      <c r="B42" s="123" t="s">
        <v>70</v>
      </c>
      <c r="C42" s="124" t="s">
        <v>152</v>
      </c>
      <c r="D42" s="125" t="s">
        <v>65</v>
      </c>
      <c r="E42" s="125"/>
      <c r="F42" s="125"/>
      <c r="G42" s="126">
        <f aca="true" t="shared" si="5" ref="G42:I44">G43</f>
        <v>50037</v>
      </c>
      <c r="H42" s="126">
        <f t="shared" si="5"/>
        <v>49713</v>
      </c>
      <c r="I42" s="126">
        <f t="shared" si="5"/>
        <v>49713</v>
      </c>
    </row>
    <row r="43" spans="1:9" ht="15.75">
      <c r="A43" s="42" t="s">
        <v>201</v>
      </c>
      <c r="B43" s="45" t="s">
        <v>15</v>
      </c>
      <c r="C43" s="72" t="s">
        <v>152</v>
      </c>
      <c r="D43" s="42" t="s">
        <v>66</v>
      </c>
      <c r="E43" s="42"/>
      <c r="F43" s="42"/>
      <c r="G43" s="64">
        <f t="shared" si="5"/>
        <v>50037</v>
      </c>
      <c r="H43" s="64">
        <f t="shared" si="5"/>
        <v>49713</v>
      </c>
      <c r="I43" s="64">
        <f t="shared" si="5"/>
        <v>49713</v>
      </c>
    </row>
    <row r="44" spans="1:9" ht="25.5">
      <c r="A44" s="42" t="s">
        <v>202</v>
      </c>
      <c r="B44" s="45" t="s">
        <v>25</v>
      </c>
      <c r="C44" s="72" t="s">
        <v>152</v>
      </c>
      <c r="D44" s="42" t="s">
        <v>66</v>
      </c>
      <c r="E44" s="42" t="s">
        <v>155</v>
      </c>
      <c r="F44" s="42"/>
      <c r="G44" s="64">
        <f t="shared" si="5"/>
        <v>50037</v>
      </c>
      <c r="H44" s="64">
        <f t="shared" si="5"/>
        <v>49713</v>
      </c>
      <c r="I44" s="64">
        <f t="shared" si="5"/>
        <v>49713</v>
      </c>
    </row>
    <row r="45" spans="1:9" ht="63.75">
      <c r="A45" s="42" t="s">
        <v>203</v>
      </c>
      <c r="B45" s="45" t="s">
        <v>16</v>
      </c>
      <c r="C45" s="72" t="s">
        <v>152</v>
      </c>
      <c r="D45" s="42" t="s">
        <v>66</v>
      </c>
      <c r="E45" s="42" t="s">
        <v>156</v>
      </c>
      <c r="F45" s="42"/>
      <c r="G45" s="64">
        <f>G46+G48</f>
        <v>50037</v>
      </c>
      <c r="H45" s="64">
        <f>H46+H48</f>
        <v>49713</v>
      </c>
      <c r="I45" s="64">
        <f>I46+I48</f>
        <v>49713</v>
      </c>
    </row>
    <row r="46" spans="1:9" ht="63.75">
      <c r="A46" s="42" t="s">
        <v>204</v>
      </c>
      <c r="B46" s="45" t="s">
        <v>89</v>
      </c>
      <c r="C46" s="72" t="s">
        <v>152</v>
      </c>
      <c r="D46" s="42" t="s">
        <v>66</v>
      </c>
      <c r="E46" s="42" t="s">
        <v>156</v>
      </c>
      <c r="F46" s="42" t="s">
        <v>90</v>
      </c>
      <c r="G46" s="64">
        <v>34951</v>
      </c>
      <c r="H46" s="64">
        <v>36698</v>
      </c>
      <c r="I46" s="64">
        <v>36698</v>
      </c>
    </row>
    <row r="47" spans="1:9" ht="25.5">
      <c r="A47" s="42" t="s">
        <v>205</v>
      </c>
      <c r="B47" s="45" t="s">
        <v>91</v>
      </c>
      <c r="C47" s="72" t="s">
        <v>152</v>
      </c>
      <c r="D47" s="42" t="s">
        <v>66</v>
      </c>
      <c r="E47" s="42" t="s">
        <v>156</v>
      </c>
      <c r="F47" s="42" t="s">
        <v>92</v>
      </c>
      <c r="G47" s="64"/>
      <c r="H47" s="64"/>
      <c r="I47" s="64"/>
    </row>
    <row r="48" spans="1:9" ht="25.5">
      <c r="A48" s="42" t="s">
        <v>206</v>
      </c>
      <c r="B48" s="45" t="s">
        <v>93</v>
      </c>
      <c r="C48" s="72" t="s">
        <v>152</v>
      </c>
      <c r="D48" s="42" t="s">
        <v>66</v>
      </c>
      <c r="E48" s="42" t="s">
        <v>156</v>
      </c>
      <c r="F48" s="42" t="s">
        <v>94</v>
      </c>
      <c r="G48" s="64">
        <v>15086</v>
      </c>
      <c r="H48" s="64">
        <v>13015</v>
      </c>
      <c r="I48" s="64">
        <v>13015</v>
      </c>
    </row>
    <row r="49" spans="1:9" ht="38.25">
      <c r="A49" s="42" t="s">
        <v>207</v>
      </c>
      <c r="B49" s="45" t="s">
        <v>95</v>
      </c>
      <c r="C49" s="72" t="s">
        <v>152</v>
      </c>
      <c r="D49" s="42" t="s">
        <v>66</v>
      </c>
      <c r="E49" s="42" t="s">
        <v>156</v>
      </c>
      <c r="F49" s="42" t="s">
        <v>96</v>
      </c>
      <c r="G49" s="64"/>
      <c r="H49" s="64"/>
      <c r="I49" s="64"/>
    </row>
    <row r="50" spans="1:9" ht="25.5">
      <c r="A50" s="42" t="s">
        <v>208</v>
      </c>
      <c r="B50" s="123" t="s">
        <v>45</v>
      </c>
      <c r="C50" s="124" t="s">
        <v>152</v>
      </c>
      <c r="D50" s="125" t="s">
        <v>68</v>
      </c>
      <c r="E50" s="127"/>
      <c r="F50" s="125"/>
      <c r="G50" s="126">
        <f aca="true" t="shared" si="6" ref="G50:I53">G51</f>
        <v>53883</v>
      </c>
      <c r="H50" s="126">
        <f t="shared" si="6"/>
        <v>50000</v>
      </c>
      <c r="I50" s="126">
        <f t="shared" si="6"/>
        <v>52000</v>
      </c>
    </row>
    <row r="51" spans="1:9" ht="38.25">
      <c r="A51" s="42" t="s">
        <v>209</v>
      </c>
      <c r="B51" s="45" t="s">
        <v>43</v>
      </c>
      <c r="C51" s="72" t="s">
        <v>152</v>
      </c>
      <c r="D51" s="42" t="s">
        <v>44</v>
      </c>
      <c r="E51" s="70"/>
      <c r="F51" s="42"/>
      <c r="G51" s="64">
        <f t="shared" si="6"/>
        <v>53883</v>
      </c>
      <c r="H51" s="64">
        <f t="shared" si="6"/>
        <v>50000</v>
      </c>
      <c r="I51" s="64">
        <f t="shared" si="6"/>
        <v>52000</v>
      </c>
    </row>
    <row r="52" spans="1:9" ht="38.25">
      <c r="A52" s="42" t="s">
        <v>67</v>
      </c>
      <c r="B52" s="46" t="s">
        <v>157</v>
      </c>
      <c r="C52" s="72" t="s">
        <v>152</v>
      </c>
      <c r="D52" s="42" t="s">
        <v>44</v>
      </c>
      <c r="E52" s="42" t="s">
        <v>42</v>
      </c>
      <c r="F52" s="42"/>
      <c r="G52" s="64">
        <f t="shared" si="6"/>
        <v>53883</v>
      </c>
      <c r="H52" s="64">
        <f t="shared" si="6"/>
        <v>50000</v>
      </c>
      <c r="I52" s="64">
        <f t="shared" si="6"/>
        <v>52000</v>
      </c>
    </row>
    <row r="53" spans="1:9" ht="51">
      <c r="A53" s="42" t="s">
        <v>210</v>
      </c>
      <c r="B53" s="46" t="s">
        <v>158</v>
      </c>
      <c r="C53" s="72" t="s">
        <v>152</v>
      </c>
      <c r="D53" s="42" t="s">
        <v>44</v>
      </c>
      <c r="E53" s="42" t="s">
        <v>20</v>
      </c>
      <c r="F53" s="42"/>
      <c r="G53" s="64">
        <f t="shared" si="6"/>
        <v>53883</v>
      </c>
      <c r="H53" s="64">
        <f t="shared" si="6"/>
        <v>50000</v>
      </c>
      <c r="I53" s="64">
        <f t="shared" si="6"/>
        <v>52000</v>
      </c>
    </row>
    <row r="54" spans="1:9" ht="25.5">
      <c r="A54" s="42" t="s">
        <v>76</v>
      </c>
      <c r="B54" s="45" t="s">
        <v>39</v>
      </c>
      <c r="C54" s="72" t="s">
        <v>152</v>
      </c>
      <c r="D54" s="42" t="s">
        <v>44</v>
      </c>
      <c r="E54" s="42" t="s">
        <v>159</v>
      </c>
      <c r="F54" s="42"/>
      <c r="G54" s="64">
        <f>G55+G57</f>
        <v>53883</v>
      </c>
      <c r="H54" s="64">
        <f>H55+H57</f>
        <v>50000</v>
      </c>
      <c r="I54" s="64">
        <f>I55+I57</f>
        <v>52000</v>
      </c>
    </row>
    <row r="55" spans="1:9" ht="63.75">
      <c r="A55" s="42" t="s">
        <v>77</v>
      </c>
      <c r="B55" s="45" t="s">
        <v>89</v>
      </c>
      <c r="C55" s="72" t="s">
        <v>152</v>
      </c>
      <c r="D55" s="42" t="s">
        <v>44</v>
      </c>
      <c r="E55" s="42" t="s">
        <v>159</v>
      </c>
      <c r="F55" s="42" t="s">
        <v>90</v>
      </c>
      <c r="G55" s="64">
        <f>G56</f>
        <v>0</v>
      </c>
      <c r="H55" s="64">
        <f>H56</f>
        <v>0</v>
      </c>
      <c r="I55" s="64">
        <f>I56</f>
        <v>0</v>
      </c>
    </row>
    <row r="56" spans="1:9" ht="25.5">
      <c r="A56" s="42" t="s">
        <v>211</v>
      </c>
      <c r="B56" s="45" t="s">
        <v>137</v>
      </c>
      <c r="C56" s="72" t="s">
        <v>152</v>
      </c>
      <c r="D56" s="42" t="s">
        <v>44</v>
      </c>
      <c r="E56" s="42" t="s">
        <v>159</v>
      </c>
      <c r="F56" s="42" t="s">
        <v>138</v>
      </c>
      <c r="G56" s="64"/>
      <c r="H56" s="64"/>
      <c r="I56" s="64"/>
    </row>
    <row r="57" spans="1:9" ht="25.5">
      <c r="A57" s="42" t="s">
        <v>212</v>
      </c>
      <c r="B57" s="45" t="s">
        <v>93</v>
      </c>
      <c r="C57" s="72" t="s">
        <v>152</v>
      </c>
      <c r="D57" s="42" t="s">
        <v>44</v>
      </c>
      <c r="E57" s="42" t="s">
        <v>159</v>
      </c>
      <c r="F57" s="42" t="s">
        <v>94</v>
      </c>
      <c r="G57" s="64">
        <v>53883</v>
      </c>
      <c r="H57" s="64">
        <v>50000</v>
      </c>
      <c r="I57" s="64">
        <v>52000</v>
      </c>
    </row>
    <row r="58" spans="1:9" ht="38.25">
      <c r="A58" s="42" t="s">
        <v>213</v>
      </c>
      <c r="B58" s="45" t="s">
        <v>95</v>
      </c>
      <c r="C58" s="72" t="s">
        <v>152</v>
      </c>
      <c r="D58" s="42" t="s">
        <v>44</v>
      </c>
      <c r="E58" s="42" t="s">
        <v>159</v>
      </c>
      <c r="F58" s="42" t="s">
        <v>96</v>
      </c>
      <c r="G58" s="64"/>
      <c r="H58" s="64"/>
      <c r="I58" s="64"/>
    </row>
    <row r="59" spans="1:9" ht="15.75">
      <c r="A59" s="42" t="s">
        <v>78</v>
      </c>
      <c r="B59" s="123" t="s">
        <v>106</v>
      </c>
      <c r="C59" s="124" t="s">
        <v>152</v>
      </c>
      <c r="D59" s="125" t="s">
        <v>107</v>
      </c>
      <c r="E59" s="125"/>
      <c r="F59" s="125"/>
      <c r="G59" s="126">
        <f>SUM(G61)</f>
        <v>387084</v>
      </c>
      <c r="H59" s="126">
        <f>SUM(H64)</f>
        <v>305000</v>
      </c>
      <c r="I59" s="126">
        <f>SUM(I64)</f>
        <v>320200</v>
      </c>
    </row>
    <row r="60" spans="1:9" ht="15.75">
      <c r="A60" s="42" t="s">
        <v>214</v>
      </c>
      <c r="B60" s="45" t="s">
        <v>30</v>
      </c>
      <c r="C60" s="72" t="s">
        <v>152</v>
      </c>
      <c r="D60" s="42" t="s">
        <v>18</v>
      </c>
      <c r="E60" s="42"/>
      <c r="F60" s="42"/>
      <c r="G60" s="64"/>
      <c r="H60" s="64"/>
      <c r="I60" s="64"/>
    </row>
    <row r="61" spans="1:9" ht="38.25">
      <c r="A61" s="42" t="s">
        <v>215</v>
      </c>
      <c r="B61" s="46" t="s">
        <v>157</v>
      </c>
      <c r="C61" s="72" t="s">
        <v>152</v>
      </c>
      <c r="D61" s="42" t="s">
        <v>18</v>
      </c>
      <c r="E61" s="42" t="s">
        <v>42</v>
      </c>
      <c r="F61" s="42"/>
      <c r="G61" s="64">
        <v>387084</v>
      </c>
      <c r="H61" s="64">
        <v>305000</v>
      </c>
      <c r="I61" s="64">
        <v>320200</v>
      </c>
    </row>
    <row r="62" spans="1:9" ht="38.25">
      <c r="A62" s="42" t="s">
        <v>216</v>
      </c>
      <c r="B62" s="45" t="s">
        <v>29</v>
      </c>
      <c r="C62" s="72" t="s">
        <v>152</v>
      </c>
      <c r="D62" s="42" t="s">
        <v>18</v>
      </c>
      <c r="E62" s="42" t="s">
        <v>40</v>
      </c>
      <c r="F62" s="42"/>
      <c r="G62" s="64">
        <v>387084</v>
      </c>
      <c r="H62" s="64">
        <v>305000</v>
      </c>
      <c r="I62" s="64">
        <v>320200</v>
      </c>
    </row>
    <row r="63" spans="1:9" ht="15.75">
      <c r="A63" s="42" t="s">
        <v>217</v>
      </c>
      <c r="B63" s="45"/>
      <c r="C63" s="72" t="s">
        <v>152</v>
      </c>
      <c r="D63" s="42" t="s">
        <v>18</v>
      </c>
      <c r="E63" s="42" t="s">
        <v>161</v>
      </c>
      <c r="F63" s="42"/>
      <c r="G63" s="64"/>
      <c r="H63" s="64"/>
      <c r="I63" s="64"/>
    </row>
    <row r="64" spans="1:9" ht="25.5">
      <c r="A64" s="42" t="s">
        <v>218</v>
      </c>
      <c r="B64" s="45" t="s">
        <v>93</v>
      </c>
      <c r="C64" s="72" t="s">
        <v>152</v>
      </c>
      <c r="D64" s="42" t="s">
        <v>18</v>
      </c>
      <c r="E64" s="42" t="s">
        <v>161</v>
      </c>
      <c r="F64" s="42" t="s">
        <v>255</v>
      </c>
      <c r="G64" s="64">
        <v>255100</v>
      </c>
      <c r="H64" s="64">
        <v>305000</v>
      </c>
      <c r="I64" s="64">
        <v>320200</v>
      </c>
    </row>
    <row r="65" spans="1:9" ht="38.25">
      <c r="A65" s="42" t="s">
        <v>219</v>
      </c>
      <c r="B65" s="45" t="s">
        <v>95</v>
      </c>
      <c r="C65" s="72" t="s">
        <v>152</v>
      </c>
      <c r="D65" s="42" t="s">
        <v>18</v>
      </c>
      <c r="E65" s="42" t="s">
        <v>256</v>
      </c>
      <c r="F65" s="42" t="s">
        <v>255</v>
      </c>
      <c r="G65" s="64">
        <v>131984</v>
      </c>
      <c r="H65" s="64">
        <v>0</v>
      </c>
      <c r="I65" s="64">
        <v>0</v>
      </c>
    </row>
    <row r="66" spans="1:9" ht="15.75">
      <c r="A66" s="42" t="s">
        <v>220</v>
      </c>
      <c r="B66" s="123" t="s">
        <v>127</v>
      </c>
      <c r="C66" s="124" t="s">
        <v>152</v>
      </c>
      <c r="D66" s="125" t="s">
        <v>128</v>
      </c>
      <c r="E66" s="127"/>
      <c r="F66" s="125"/>
      <c r="G66" s="126">
        <f>SUM(G78+G70+G67)</f>
        <v>2258899.48</v>
      </c>
      <c r="H66" s="126">
        <f>SUM(H78+H70+H67)</f>
        <v>2036886</v>
      </c>
      <c r="I66" s="126">
        <f>SUM(I78+I70+I67)</f>
        <v>2075409</v>
      </c>
    </row>
    <row r="67" spans="1:9" ht="15.75">
      <c r="A67" s="42" t="s">
        <v>221</v>
      </c>
      <c r="B67" s="45" t="s">
        <v>149</v>
      </c>
      <c r="C67" s="72" t="s">
        <v>152</v>
      </c>
      <c r="D67" s="42" t="s">
        <v>150</v>
      </c>
      <c r="E67" s="70" t="s">
        <v>162</v>
      </c>
      <c r="F67" s="42" t="s">
        <v>96</v>
      </c>
      <c r="G67" s="64">
        <v>12000</v>
      </c>
      <c r="H67" s="64">
        <v>12000</v>
      </c>
      <c r="I67" s="64">
        <v>12000</v>
      </c>
    </row>
    <row r="68" spans="1:9" ht="15.75">
      <c r="A68" s="42" t="s">
        <v>222</v>
      </c>
      <c r="B68" s="45" t="s">
        <v>55</v>
      </c>
      <c r="C68" s="72" t="s">
        <v>152</v>
      </c>
      <c r="D68" s="42" t="s">
        <v>129</v>
      </c>
      <c r="E68" s="70"/>
      <c r="F68" s="42"/>
      <c r="G68" s="64"/>
      <c r="H68" s="64"/>
      <c r="I68" s="64"/>
    </row>
    <row r="69" spans="1:9" ht="38.25">
      <c r="A69" s="42" t="s">
        <v>223</v>
      </c>
      <c r="B69" s="45" t="s">
        <v>160</v>
      </c>
      <c r="C69" s="72" t="s">
        <v>152</v>
      </c>
      <c r="D69" s="42" t="s">
        <v>129</v>
      </c>
      <c r="E69" s="42" t="s">
        <v>42</v>
      </c>
      <c r="F69" s="42"/>
      <c r="G69" s="64"/>
      <c r="H69" s="64"/>
      <c r="I69" s="64"/>
    </row>
    <row r="70" spans="1:9" s="31" customFormat="1" ht="38.25">
      <c r="A70" s="42" t="s">
        <v>224</v>
      </c>
      <c r="B70" s="45" t="s">
        <v>19</v>
      </c>
      <c r="C70" s="72" t="s">
        <v>152</v>
      </c>
      <c r="D70" s="42" t="s">
        <v>129</v>
      </c>
      <c r="E70" s="42" t="s">
        <v>31</v>
      </c>
      <c r="F70" s="71"/>
      <c r="G70" s="64">
        <f aca="true" t="shared" si="7" ref="G70:I71">G71</f>
        <v>49000</v>
      </c>
      <c r="H70" s="64">
        <f t="shared" si="7"/>
        <v>49000</v>
      </c>
      <c r="I70" s="64">
        <f t="shared" si="7"/>
        <v>49000</v>
      </c>
    </row>
    <row r="71" spans="1:9" ht="15.75">
      <c r="A71" s="42" t="s">
        <v>225</v>
      </c>
      <c r="B71" s="90" t="s">
        <v>9</v>
      </c>
      <c r="C71" s="72" t="s">
        <v>152</v>
      </c>
      <c r="D71" s="42" t="s">
        <v>129</v>
      </c>
      <c r="E71" s="42" t="s">
        <v>163</v>
      </c>
      <c r="F71" s="42"/>
      <c r="G71" s="64">
        <f t="shared" si="7"/>
        <v>49000</v>
      </c>
      <c r="H71" s="64">
        <f t="shared" si="7"/>
        <v>49000</v>
      </c>
      <c r="I71" s="64">
        <f t="shared" si="7"/>
        <v>49000</v>
      </c>
    </row>
    <row r="72" spans="1:9" ht="25.5">
      <c r="A72" s="42" t="s">
        <v>226</v>
      </c>
      <c r="B72" s="45" t="s">
        <v>93</v>
      </c>
      <c r="C72" s="72" t="s">
        <v>152</v>
      </c>
      <c r="D72" s="42" t="s">
        <v>129</v>
      </c>
      <c r="E72" s="42" t="s">
        <v>163</v>
      </c>
      <c r="F72" s="42" t="s">
        <v>94</v>
      </c>
      <c r="G72" s="64">
        <v>49000</v>
      </c>
      <c r="H72" s="64">
        <v>49000</v>
      </c>
      <c r="I72" s="64">
        <v>49000</v>
      </c>
    </row>
    <row r="73" spans="1:9" ht="38.25">
      <c r="A73" s="42" t="s">
        <v>227</v>
      </c>
      <c r="B73" s="45" t="s">
        <v>95</v>
      </c>
      <c r="C73" s="72" t="s">
        <v>152</v>
      </c>
      <c r="D73" s="42" t="s">
        <v>129</v>
      </c>
      <c r="E73" s="42" t="s">
        <v>163</v>
      </c>
      <c r="F73" s="42" t="s">
        <v>96</v>
      </c>
      <c r="G73" s="64">
        <v>49000</v>
      </c>
      <c r="H73" s="64">
        <v>49000</v>
      </c>
      <c r="I73" s="64">
        <v>49000</v>
      </c>
    </row>
    <row r="74" spans="1:9" ht="15.75">
      <c r="A74" s="42" t="s">
        <v>228</v>
      </c>
      <c r="B74" s="45" t="s">
        <v>28</v>
      </c>
      <c r="C74" s="72" t="s">
        <v>152</v>
      </c>
      <c r="D74" s="42" t="s">
        <v>26</v>
      </c>
      <c r="E74" s="42"/>
      <c r="F74" s="42"/>
      <c r="G74" s="64"/>
      <c r="H74" s="64"/>
      <c r="I74" s="64"/>
    </row>
    <row r="75" spans="1:9" ht="38.25">
      <c r="A75" s="42" t="s">
        <v>229</v>
      </c>
      <c r="B75" s="46" t="s">
        <v>157</v>
      </c>
      <c r="C75" s="72" t="s">
        <v>152</v>
      </c>
      <c r="D75" s="42" t="s">
        <v>26</v>
      </c>
      <c r="E75" s="42" t="s">
        <v>42</v>
      </c>
      <c r="F75" s="42"/>
      <c r="G75" s="64"/>
      <c r="H75" s="64"/>
      <c r="I75" s="64"/>
    </row>
    <row r="76" spans="1:9" ht="45">
      <c r="A76" s="42" t="s">
        <v>230</v>
      </c>
      <c r="B76" s="89" t="s">
        <v>32</v>
      </c>
      <c r="C76" s="72" t="s">
        <v>152</v>
      </c>
      <c r="D76" s="42" t="s">
        <v>26</v>
      </c>
      <c r="E76" s="42" t="s">
        <v>27</v>
      </c>
      <c r="F76" s="42"/>
      <c r="G76" s="64"/>
      <c r="H76" s="64"/>
      <c r="I76" s="64"/>
    </row>
    <row r="77" spans="1:9" ht="25.5">
      <c r="A77" s="42" t="s">
        <v>231</v>
      </c>
      <c r="B77" s="90" t="s">
        <v>8</v>
      </c>
      <c r="C77" s="72" t="s">
        <v>152</v>
      </c>
      <c r="D77" s="42" t="s">
        <v>26</v>
      </c>
      <c r="E77" s="42" t="s">
        <v>164</v>
      </c>
      <c r="F77" s="42"/>
      <c r="G77" s="64"/>
      <c r="H77" s="64"/>
      <c r="I77" s="64"/>
    </row>
    <row r="78" spans="1:9" ht="25.5">
      <c r="A78" s="42" t="s">
        <v>232</v>
      </c>
      <c r="B78" s="45" t="s">
        <v>93</v>
      </c>
      <c r="C78" s="72" t="s">
        <v>152</v>
      </c>
      <c r="D78" s="42" t="s">
        <v>26</v>
      </c>
      <c r="E78" s="42" t="s">
        <v>164</v>
      </c>
      <c r="F78" s="42" t="s">
        <v>94</v>
      </c>
      <c r="G78" s="64">
        <v>2197899.48</v>
      </c>
      <c r="H78" s="64">
        <v>1975886</v>
      </c>
      <c r="I78" s="64">
        <v>2014409</v>
      </c>
    </row>
    <row r="79" spans="1:9" ht="15.75">
      <c r="A79" s="42" t="s">
        <v>233</v>
      </c>
      <c r="B79" s="92" t="s">
        <v>177</v>
      </c>
      <c r="C79" s="72" t="s">
        <v>152</v>
      </c>
      <c r="D79" s="72" t="s">
        <v>26</v>
      </c>
      <c r="E79" s="72" t="s">
        <v>178</v>
      </c>
      <c r="F79" s="42" t="s">
        <v>96</v>
      </c>
      <c r="G79" s="104">
        <v>2197899.48</v>
      </c>
      <c r="H79" s="104">
        <v>1960686</v>
      </c>
      <c r="I79" s="104">
        <v>1999209</v>
      </c>
    </row>
    <row r="80" spans="1:9" ht="15.75">
      <c r="A80" s="42" t="s">
        <v>234</v>
      </c>
      <c r="B80" s="92" t="s">
        <v>179</v>
      </c>
      <c r="C80" s="72" t="s">
        <v>152</v>
      </c>
      <c r="D80" s="72" t="s">
        <v>26</v>
      </c>
      <c r="E80" s="72" t="s">
        <v>180</v>
      </c>
      <c r="F80" s="42" t="s">
        <v>96</v>
      </c>
      <c r="G80" s="104">
        <v>10200</v>
      </c>
      <c r="H80" s="104">
        <v>10200</v>
      </c>
      <c r="I80" s="104">
        <v>10200</v>
      </c>
    </row>
    <row r="81" spans="1:9" ht="30">
      <c r="A81" s="42" t="s">
        <v>235</v>
      </c>
      <c r="B81" s="92" t="s">
        <v>181</v>
      </c>
      <c r="C81" s="72" t="s">
        <v>152</v>
      </c>
      <c r="D81" s="72" t="s">
        <v>26</v>
      </c>
      <c r="E81" s="72" t="s">
        <v>182</v>
      </c>
      <c r="F81" s="42" t="s">
        <v>96</v>
      </c>
      <c r="G81" s="104">
        <v>5000</v>
      </c>
      <c r="H81" s="104">
        <v>5000</v>
      </c>
      <c r="I81" s="104">
        <v>5000</v>
      </c>
    </row>
    <row r="82" spans="1:9" ht="38.25">
      <c r="A82" s="42" t="s">
        <v>236</v>
      </c>
      <c r="B82" s="45" t="s">
        <v>95</v>
      </c>
      <c r="C82" s="72" t="s">
        <v>152</v>
      </c>
      <c r="D82" s="42" t="s">
        <v>26</v>
      </c>
      <c r="E82" s="42" t="s">
        <v>164</v>
      </c>
      <c r="F82" s="42" t="s">
        <v>96</v>
      </c>
      <c r="G82" s="64"/>
      <c r="H82" s="64"/>
      <c r="I82" s="64"/>
    </row>
    <row r="83" spans="1:9" ht="15.75">
      <c r="A83" s="42" t="s">
        <v>237</v>
      </c>
      <c r="B83" s="123" t="s">
        <v>46</v>
      </c>
      <c r="C83" s="124" t="s">
        <v>152</v>
      </c>
      <c r="D83" s="125" t="s">
        <v>103</v>
      </c>
      <c r="E83" s="125"/>
      <c r="F83" s="125"/>
      <c r="G83" s="126">
        <f aca="true" t="shared" si="8" ref="G83:I86">G84</f>
        <v>1357745.52</v>
      </c>
      <c r="H83" s="126">
        <f t="shared" si="8"/>
        <v>1466100</v>
      </c>
      <c r="I83" s="126">
        <f t="shared" si="8"/>
        <v>1467000</v>
      </c>
    </row>
    <row r="84" spans="1:9" ht="15.75">
      <c r="A84" s="42" t="s">
        <v>238</v>
      </c>
      <c r="B84" s="45" t="s">
        <v>56</v>
      </c>
      <c r="C84" s="72" t="s">
        <v>152</v>
      </c>
      <c r="D84" s="42" t="s">
        <v>104</v>
      </c>
      <c r="E84" s="42"/>
      <c r="F84" s="42"/>
      <c r="G84" s="64">
        <f t="shared" si="8"/>
        <v>1357745.52</v>
      </c>
      <c r="H84" s="64">
        <f t="shared" si="8"/>
        <v>1466100</v>
      </c>
      <c r="I84" s="64">
        <f t="shared" si="8"/>
        <v>1467000</v>
      </c>
    </row>
    <row r="85" spans="1:9" ht="25.5">
      <c r="A85" s="42" t="s">
        <v>239</v>
      </c>
      <c r="B85" s="45" t="s">
        <v>165</v>
      </c>
      <c r="C85" s="72" t="s">
        <v>152</v>
      </c>
      <c r="D85" s="42" t="s">
        <v>104</v>
      </c>
      <c r="E85" s="42" t="s">
        <v>21</v>
      </c>
      <c r="F85" s="42"/>
      <c r="G85" s="64">
        <f t="shared" si="8"/>
        <v>1357745.52</v>
      </c>
      <c r="H85" s="64">
        <f t="shared" si="8"/>
        <v>1466100</v>
      </c>
      <c r="I85" s="64">
        <f t="shared" si="8"/>
        <v>1467000</v>
      </c>
    </row>
    <row r="86" spans="1:9" ht="25.5">
      <c r="A86" s="42" t="s">
        <v>240</v>
      </c>
      <c r="B86" s="45" t="s">
        <v>23</v>
      </c>
      <c r="C86" s="72" t="s">
        <v>152</v>
      </c>
      <c r="D86" s="42" t="s">
        <v>104</v>
      </c>
      <c r="E86" s="42" t="s">
        <v>22</v>
      </c>
      <c r="F86" s="42"/>
      <c r="G86" s="64">
        <f t="shared" si="8"/>
        <v>1357745.52</v>
      </c>
      <c r="H86" s="64">
        <f t="shared" si="8"/>
        <v>1466100</v>
      </c>
      <c r="I86" s="64">
        <f t="shared" si="8"/>
        <v>1467000</v>
      </c>
    </row>
    <row r="87" spans="1:9" ht="25.5">
      <c r="A87" s="42" t="s">
        <v>241</v>
      </c>
      <c r="B87" s="90" t="s">
        <v>39</v>
      </c>
      <c r="C87" s="72" t="s">
        <v>152</v>
      </c>
      <c r="D87" s="42" t="s">
        <v>104</v>
      </c>
      <c r="E87" s="42" t="s">
        <v>166</v>
      </c>
      <c r="F87" s="42"/>
      <c r="G87" s="64">
        <f>G88</f>
        <v>1357745.52</v>
      </c>
      <c r="H87" s="64">
        <f>H88</f>
        <v>1466100</v>
      </c>
      <c r="I87" s="64">
        <f>I88</f>
        <v>1467000</v>
      </c>
    </row>
    <row r="88" spans="1:9" ht="38.25">
      <c r="A88" s="42" t="s">
        <v>242</v>
      </c>
      <c r="B88" s="45" t="s">
        <v>135</v>
      </c>
      <c r="C88" s="72" t="s">
        <v>152</v>
      </c>
      <c r="D88" s="42" t="s">
        <v>104</v>
      </c>
      <c r="E88" s="42" t="s">
        <v>166</v>
      </c>
      <c r="F88" s="42" t="s">
        <v>136</v>
      </c>
      <c r="G88" s="64">
        <v>1357745.52</v>
      </c>
      <c r="H88" s="64">
        <v>1466100</v>
      </c>
      <c r="I88" s="64">
        <v>1467000</v>
      </c>
    </row>
    <row r="89" spans="1:9" ht="15.75">
      <c r="A89" s="42" t="s">
        <v>243</v>
      </c>
      <c r="B89" s="45" t="s">
        <v>99</v>
      </c>
      <c r="C89" s="72" t="s">
        <v>152</v>
      </c>
      <c r="D89" s="42" t="s">
        <v>104</v>
      </c>
      <c r="E89" s="42" t="s">
        <v>166</v>
      </c>
      <c r="F89" s="42" t="s">
        <v>100</v>
      </c>
      <c r="G89" s="64"/>
      <c r="H89" s="64"/>
      <c r="I89" s="64"/>
    </row>
    <row r="90" spans="1:9" ht="15.75">
      <c r="A90" s="42" t="s">
        <v>244</v>
      </c>
      <c r="B90" s="123" t="s">
        <v>101</v>
      </c>
      <c r="C90" s="124" t="s">
        <v>152</v>
      </c>
      <c r="D90" s="125" t="s">
        <v>58</v>
      </c>
      <c r="E90" s="125"/>
      <c r="F90" s="125"/>
      <c r="G90" s="126">
        <f>G91</f>
        <v>21582</v>
      </c>
      <c r="H90" s="126">
        <f>H91</f>
        <v>21820</v>
      </c>
      <c r="I90" s="126">
        <f>I91</f>
        <v>22910</v>
      </c>
    </row>
    <row r="91" spans="1:9" ht="30">
      <c r="A91" s="42" t="s">
        <v>245</v>
      </c>
      <c r="B91" s="87" t="s">
        <v>142</v>
      </c>
      <c r="C91" s="72" t="s">
        <v>152</v>
      </c>
      <c r="D91" s="42" t="s">
        <v>63</v>
      </c>
      <c r="E91" s="42"/>
      <c r="F91" s="42"/>
      <c r="G91" s="64">
        <f aca="true" t="shared" si="9" ref="G91:I94">G92</f>
        <v>21582</v>
      </c>
      <c r="H91" s="64">
        <f t="shared" si="9"/>
        <v>21820</v>
      </c>
      <c r="I91" s="64">
        <f t="shared" si="9"/>
        <v>22910</v>
      </c>
    </row>
    <row r="92" spans="1:9" ht="38.25">
      <c r="A92" s="42" t="s">
        <v>246</v>
      </c>
      <c r="B92" s="45" t="s">
        <v>160</v>
      </c>
      <c r="C92" s="72" t="s">
        <v>152</v>
      </c>
      <c r="D92" s="42" t="s">
        <v>63</v>
      </c>
      <c r="E92" s="42" t="s">
        <v>42</v>
      </c>
      <c r="F92" s="42"/>
      <c r="G92" s="64">
        <f t="shared" si="9"/>
        <v>21582</v>
      </c>
      <c r="H92" s="64">
        <f t="shared" si="9"/>
        <v>21820</v>
      </c>
      <c r="I92" s="64">
        <f t="shared" si="9"/>
        <v>22910</v>
      </c>
    </row>
    <row r="93" spans="1:9" ht="25.5">
      <c r="A93" s="42" t="s">
        <v>247</v>
      </c>
      <c r="B93" s="45" t="s">
        <v>24</v>
      </c>
      <c r="C93" s="72" t="s">
        <v>152</v>
      </c>
      <c r="D93" s="42" t="s">
        <v>63</v>
      </c>
      <c r="E93" s="42" t="s">
        <v>41</v>
      </c>
      <c r="F93" s="42"/>
      <c r="G93" s="64">
        <f t="shared" si="9"/>
        <v>21582</v>
      </c>
      <c r="H93" s="64">
        <f t="shared" si="9"/>
        <v>21820</v>
      </c>
      <c r="I93" s="64">
        <f t="shared" si="9"/>
        <v>22910</v>
      </c>
    </row>
    <row r="94" spans="1:9" ht="25.5">
      <c r="A94" s="42" t="s">
        <v>248</v>
      </c>
      <c r="B94" s="90" t="s">
        <v>10</v>
      </c>
      <c r="C94" s="72" t="s">
        <v>152</v>
      </c>
      <c r="D94" s="42" t="s">
        <v>63</v>
      </c>
      <c r="E94" s="42" t="s">
        <v>167</v>
      </c>
      <c r="F94" s="42"/>
      <c r="G94" s="64">
        <f t="shared" si="9"/>
        <v>21582</v>
      </c>
      <c r="H94" s="64">
        <f t="shared" si="9"/>
        <v>21820</v>
      </c>
      <c r="I94" s="64">
        <f t="shared" si="9"/>
        <v>22910</v>
      </c>
    </row>
    <row r="95" spans="1:9" ht="15.75">
      <c r="A95" s="42" t="s">
        <v>249</v>
      </c>
      <c r="B95" s="45" t="s">
        <v>13</v>
      </c>
      <c r="C95" s="72" t="s">
        <v>152</v>
      </c>
      <c r="D95" s="42" t="s">
        <v>63</v>
      </c>
      <c r="E95" s="42" t="s">
        <v>167</v>
      </c>
      <c r="F95" s="42" t="s">
        <v>14</v>
      </c>
      <c r="G95" s="137">
        <v>21582</v>
      </c>
      <c r="H95" s="137">
        <v>21820</v>
      </c>
      <c r="I95" s="137">
        <v>22910</v>
      </c>
    </row>
    <row r="96" spans="1:9" ht="15.75">
      <c r="A96" s="42" t="s">
        <v>250</v>
      </c>
      <c r="B96" s="45" t="s">
        <v>35</v>
      </c>
      <c r="C96" s="72" t="s">
        <v>152</v>
      </c>
      <c r="D96" s="42" t="s">
        <v>63</v>
      </c>
      <c r="E96" s="42" t="s">
        <v>167</v>
      </c>
      <c r="F96" s="42" t="s">
        <v>34</v>
      </c>
      <c r="G96" s="64"/>
      <c r="H96" s="64"/>
      <c r="I96" s="64"/>
    </row>
    <row r="97" spans="1:9" ht="15.75">
      <c r="A97" s="42" t="s">
        <v>251</v>
      </c>
      <c r="B97" s="75" t="s">
        <v>2</v>
      </c>
      <c r="C97" s="72"/>
      <c r="D97" s="72"/>
      <c r="E97" s="72"/>
      <c r="F97" s="72"/>
      <c r="G97" s="115"/>
      <c r="H97" s="115">
        <v>155850.85</v>
      </c>
      <c r="I97" s="115">
        <v>327337.65</v>
      </c>
    </row>
    <row r="98" spans="1:9" ht="15.75">
      <c r="A98" s="42" t="s">
        <v>252</v>
      </c>
      <c r="B98" s="128" t="s">
        <v>36</v>
      </c>
      <c r="C98" s="129"/>
      <c r="D98" s="129"/>
      <c r="E98" s="130"/>
      <c r="F98" s="129"/>
      <c r="G98" s="131">
        <f>SUM(G97+G90+G83+G66+G59+G50+G42+G13)</f>
        <v>6301721.74</v>
      </c>
      <c r="H98" s="131">
        <f>SUM(H97+H90+H83+H66+H59+H50+H42+H13)</f>
        <v>6287247</v>
      </c>
      <c r="I98" s="131">
        <f>SUM(I97+I90+I83+I66+I59+I50+I42+I13)</f>
        <v>6599966</v>
      </c>
    </row>
    <row r="100" ht="15.75">
      <c r="G100" s="34"/>
    </row>
  </sheetData>
  <sheetProtection/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11.87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48" t="s">
        <v>187</v>
      </c>
      <c r="H1" s="148"/>
    </row>
    <row r="2" spans="4:8" ht="15.75">
      <c r="D2" s="50"/>
      <c r="F2" s="59"/>
      <c r="G2" s="5" t="s">
        <v>5</v>
      </c>
      <c r="H2" s="5"/>
    </row>
    <row r="3" spans="4:8" ht="15.75">
      <c r="D3" s="52"/>
      <c r="F3" s="60"/>
      <c r="G3" s="5" t="s">
        <v>53</v>
      </c>
      <c r="H3" s="5"/>
    </row>
    <row r="4" spans="4:8" ht="18.75">
      <c r="D4" s="53"/>
      <c r="F4" s="61"/>
      <c r="G4" s="76" t="s">
        <v>259</v>
      </c>
      <c r="H4" s="76"/>
    </row>
    <row r="5" spans="4:8" ht="15.75">
      <c r="D5" s="53"/>
      <c r="F5" s="61"/>
      <c r="G5" s="5"/>
      <c r="H5" s="5"/>
    </row>
    <row r="6" spans="1:8" ht="34.5" customHeight="1">
      <c r="A6" s="146" t="s">
        <v>169</v>
      </c>
      <c r="B6" s="146"/>
      <c r="C6" s="146"/>
      <c r="D6" s="146"/>
      <c r="E6" s="146"/>
      <c r="F6" s="146"/>
      <c r="G6" s="146"/>
      <c r="H6" s="146"/>
    </row>
    <row r="7" spans="1:8" ht="14.25" customHeight="1">
      <c r="A7" s="147" t="s">
        <v>145</v>
      </c>
      <c r="B7" s="147"/>
      <c r="C7" s="147"/>
      <c r="D7" s="147"/>
      <c r="E7" s="147"/>
      <c r="F7" s="147"/>
      <c r="G7" s="147"/>
      <c r="H7" s="147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146</v>
      </c>
    </row>
    <row r="10" spans="1:8" ht="51">
      <c r="A10" s="41" t="s">
        <v>108</v>
      </c>
      <c r="B10" s="41" t="s">
        <v>83</v>
      </c>
      <c r="C10" s="42" t="s">
        <v>51</v>
      </c>
      <c r="D10" s="42" t="s">
        <v>52</v>
      </c>
      <c r="E10" s="42" t="s">
        <v>85</v>
      </c>
      <c r="F10" s="63" t="s">
        <v>86</v>
      </c>
      <c r="G10" s="43" t="s">
        <v>37</v>
      </c>
      <c r="H10" s="43" t="s">
        <v>139</v>
      </c>
    </row>
    <row r="11" spans="1:8" ht="12.75">
      <c r="A11" s="44" t="s">
        <v>111</v>
      </c>
      <c r="B11" s="42" t="s">
        <v>112</v>
      </c>
      <c r="C11" s="44" t="s">
        <v>113</v>
      </c>
      <c r="D11" s="42" t="s">
        <v>114</v>
      </c>
      <c r="E11" s="44" t="s">
        <v>115</v>
      </c>
      <c r="F11" s="42" t="s">
        <v>116</v>
      </c>
      <c r="G11" s="44" t="s">
        <v>117</v>
      </c>
      <c r="H11" s="42" t="s">
        <v>121</v>
      </c>
    </row>
    <row r="12" spans="1:8" ht="42.75">
      <c r="A12" s="42" t="s">
        <v>111</v>
      </c>
      <c r="B12" s="75" t="s">
        <v>170</v>
      </c>
      <c r="C12" s="96" t="s">
        <v>42</v>
      </c>
      <c r="D12" s="96" t="s">
        <v>87</v>
      </c>
      <c r="E12" s="96" t="s">
        <v>87</v>
      </c>
      <c r="F12" s="97">
        <f>F13+F22+F30+F36+F46</f>
        <v>2721448.48</v>
      </c>
      <c r="G12" s="97">
        <f>G13+G22+G30+G36+G46</f>
        <v>2413706</v>
      </c>
      <c r="H12" s="97">
        <f>H13+H22+H30+H36+H46</f>
        <v>2470519</v>
      </c>
    </row>
    <row r="13" spans="1:8" ht="30">
      <c r="A13" s="42" t="s">
        <v>112</v>
      </c>
      <c r="B13" s="98" t="s">
        <v>7</v>
      </c>
      <c r="C13" s="101" t="s">
        <v>27</v>
      </c>
      <c r="D13" s="101"/>
      <c r="E13" s="101"/>
      <c r="F13" s="102">
        <f aca="true" t="shared" si="0" ref="F13:H15">F14</f>
        <v>2197899.48</v>
      </c>
      <c r="G13" s="102">
        <f t="shared" si="0"/>
        <v>1975886</v>
      </c>
      <c r="H13" s="102">
        <f t="shared" si="0"/>
        <v>2014409</v>
      </c>
    </row>
    <row r="14" spans="1:8" ht="30">
      <c r="A14" s="42" t="s">
        <v>113</v>
      </c>
      <c r="B14" s="103" t="s">
        <v>8</v>
      </c>
      <c r="C14" s="72" t="s">
        <v>164</v>
      </c>
      <c r="D14" s="72"/>
      <c r="E14" s="72"/>
      <c r="F14" s="104">
        <f t="shared" si="0"/>
        <v>2197899.48</v>
      </c>
      <c r="G14" s="104">
        <f t="shared" si="0"/>
        <v>1975886</v>
      </c>
      <c r="H14" s="104">
        <f t="shared" si="0"/>
        <v>2014409</v>
      </c>
    </row>
    <row r="15" spans="1:8" ht="30">
      <c r="A15" s="42" t="s">
        <v>114</v>
      </c>
      <c r="B15" s="92" t="s">
        <v>93</v>
      </c>
      <c r="C15" s="72" t="s">
        <v>164</v>
      </c>
      <c r="D15" s="72" t="s">
        <v>94</v>
      </c>
      <c r="E15" s="72"/>
      <c r="F15" s="104">
        <f t="shared" si="0"/>
        <v>2197899.48</v>
      </c>
      <c r="G15" s="104">
        <f t="shared" si="0"/>
        <v>1975886</v>
      </c>
      <c r="H15" s="104">
        <f t="shared" si="0"/>
        <v>2014409</v>
      </c>
    </row>
    <row r="16" spans="1:8" ht="30">
      <c r="A16" s="42" t="s">
        <v>115</v>
      </c>
      <c r="B16" s="92" t="s">
        <v>95</v>
      </c>
      <c r="C16" s="72" t="s">
        <v>164</v>
      </c>
      <c r="D16" s="72" t="s">
        <v>96</v>
      </c>
      <c r="E16" s="72"/>
      <c r="F16" s="104">
        <f>F18</f>
        <v>2197899.48</v>
      </c>
      <c r="G16" s="104">
        <f>G18</f>
        <v>1975886</v>
      </c>
      <c r="H16" s="104">
        <f>H18</f>
        <v>2014409</v>
      </c>
    </row>
    <row r="17" spans="1:8" ht="15">
      <c r="A17" s="42" t="s">
        <v>116</v>
      </c>
      <c r="B17" s="92" t="s">
        <v>127</v>
      </c>
      <c r="C17" s="72" t="s">
        <v>164</v>
      </c>
      <c r="D17" s="72" t="s">
        <v>96</v>
      </c>
      <c r="E17" s="72" t="s">
        <v>128</v>
      </c>
      <c r="F17" s="104">
        <f>F18</f>
        <v>2197899.48</v>
      </c>
      <c r="G17" s="104">
        <f>G18</f>
        <v>1975886</v>
      </c>
      <c r="H17" s="104">
        <f>H18</f>
        <v>2014409</v>
      </c>
    </row>
    <row r="18" spans="1:8" ht="15">
      <c r="A18" s="42" t="s">
        <v>117</v>
      </c>
      <c r="B18" s="92" t="s">
        <v>28</v>
      </c>
      <c r="C18" s="72" t="s">
        <v>164</v>
      </c>
      <c r="D18" s="72" t="s">
        <v>96</v>
      </c>
      <c r="E18" s="72" t="s">
        <v>26</v>
      </c>
      <c r="F18" s="104">
        <f>SUM(F19:F21)</f>
        <v>2197899.48</v>
      </c>
      <c r="G18" s="104">
        <v>1975886</v>
      </c>
      <c r="H18" s="104">
        <v>2014409</v>
      </c>
    </row>
    <row r="19" spans="1:8" ht="15">
      <c r="A19" s="42" t="s">
        <v>121</v>
      </c>
      <c r="B19" s="92" t="s">
        <v>177</v>
      </c>
      <c r="C19" s="72" t="s">
        <v>178</v>
      </c>
      <c r="D19" s="72" t="s">
        <v>96</v>
      </c>
      <c r="E19" s="72" t="s">
        <v>26</v>
      </c>
      <c r="F19" s="104">
        <v>2182699.48</v>
      </c>
      <c r="G19" s="104">
        <v>1960686</v>
      </c>
      <c r="H19" s="104">
        <v>1999209</v>
      </c>
    </row>
    <row r="20" spans="1:8" ht="15">
      <c r="A20" s="42" t="s">
        <v>122</v>
      </c>
      <c r="B20" s="92" t="s">
        <v>179</v>
      </c>
      <c r="C20" s="72" t="s">
        <v>180</v>
      </c>
      <c r="D20" s="72" t="s">
        <v>96</v>
      </c>
      <c r="E20" s="72" t="s">
        <v>26</v>
      </c>
      <c r="F20" s="104">
        <v>10200</v>
      </c>
      <c r="G20" s="104">
        <v>10200</v>
      </c>
      <c r="H20" s="104">
        <v>10200</v>
      </c>
    </row>
    <row r="21" spans="1:8" ht="30">
      <c r="A21" s="42" t="s">
        <v>123</v>
      </c>
      <c r="B21" s="92" t="s">
        <v>181</v>
      </c>
      <c r="C21" s="72" t="s">
        <v>182</v>
      </c>
      <c r="D21" s="72" t="s">
        <v>96</v>
      </c>
      <c r="E21" s="72" t="s">
        <v>26</v>
      </c>
      <c r="F21" s="104">
        <v>5000</v>
      </c>
      <c r="G21" s="104">
        <v>5000</v>
      </c>
      <c r="H21" s="104">
        <v>5000</v>
      </c>
    </row>
    <row r="22" spans="1:8" ht="29.25" customHeight="1">
      <c r="A22" s="42" t="s">
        <v>188</v>
      </c>
      <c r="B22" s="98" t="s">
        <v>11</v>
      </c>
      <c r="C22" s="101" t="s">
        <v>40</v>
      </c>
      <c r="D22" s="101"/>
      <c r="E22" s="101"/>
      <c r="F22" s="102">
        <f>SUM(F28+F29)</f>
        <v>387084</v>
      </c>
      <c r="G22" s="102">
        <f>G24</f>
        <v>305000</v>
      </c>
      <c r="H22" s="102">
        <f>H24</f>
        <v>320200</v>
      </c>
    </row>
    <row r="23" spans="1:8" ht="18.75" customHeight="1">
      <c r="A23" s="42" t="s">
        <v>125</v>
      </c>
      <c r="B23" s="92"/>
      <c r="C23" s="101"/>
      <c r="D23" s="101"/>
      <c r="E23" s="101"/>
      <c r="F23" s="102"/>
      <c r="G23" s="102"/>
      <c r="H23" s="102"/>
    </row>
    <row r="24" spans="1:8" ht="30">
      <c r="A24" s="42" t="s">
        <v>72</v>
      </c>
      <c r="B24" s="92" t="s">
        <v>93</v>
      </c>
      <c r="C24" s="72" t="s">
        <v>161</v>
      </c>
      <c r="D24" s="72"/>
      <c r="E24" s="101"/>
      <c r="F24" s="104">
        <f aca="true" t="shared" si="1" ref="F24:H26">F25</f>
        <v>387084</v>
      </c>
      <c r="G24" s="104">
        <f t="shared" si="1"/>
        <v>305000</v>
      </c>
      <c r="H24" s="104">
        <f t="shared" si="1"/>
        <v>320200</v>
      </c>
    </row>
    <row r="25" spans="1:8" ht="30">
      <c r="A25" s="42" t="s">
        <v>189</v>
      </c>
      <c r="B25" s="92" t="s">
        <v>95</v>
      </c>
      <c r="C25" s="72" t="s">
        <v>161</v>
      </c>
      <c r="D25" s="72" t="s">
        <v>94</v>
      </c>
      <c r="E25" s="101"/>
      <c r="F25" s="104">
        <f t="shared" si="1"/>
        <v>387084</v>
      </c>
      <c r="G25" s="104">
        <f t="shared" si="1"/>
        <v>305000</v>
      </c>
      <c r="H25" s="104">
        <f t="shared" si="1"/>
        <v>320200</v>
      </c>
    </row>
    <row r="26" spans="1:8" ht="15">
      <c r="A26" s="42" t="s">
        <v>190</v>
      </c>
      <c r="B26" s="98"/>
      <c r="C26" s="72" t="s">
        <v>161</v>
      </c>
      <c r="D26" s="72" t="s">
        <v>96</v>
      </c>
      <c r="E26" s="101"/>
      <c r="F26" s="104">
        <f t="shared" si="1"/>
        <v>387084</v>
      </c>
      <c r="G26" s="104">
        <f t="shared" si="1"/>
        <v>305000</v>
      </c>
      <c r="H26" s="104">
        <f t="shared" si="1"/>
        <v>320200</v>
      </c>
    </row>
    <row r="27" spans="1:8" ht="15">
      <c r="A27" s="42" t="s">
        <v>191</v>
      </c>
      <c r="B27" s="91" t="s">
        <v>106</v>
      </c>
      <c r="C27" s="72" t="s">
        <v>161</v>
      </c>
      <c r="D27" s="72" t="s">
        <v>96</v>
      </c>
      <c r="E27" s="72" t="s">
        <v>107</v>
      </c>
      <c r="F27" s="104">
        <f>SUM(F28:F29)</f>
        <v>387084</v>
      </c>
      <c r="G27" s="104">
        <f>G29</f>
        <v>305000</v>
      </c>
      <c r="H27" s="104">
        <f>H29</f>
        <v>320200</v>
      </c>
    </row>
    <row r="28" spans="1:8" ht="15">
      <c r="A28" s="42"/>
      <c r="B28" s="87" t="s">
        <v>6</v>
      </c>
      <c r="C28" s="72" t="s">
        <v>256</v>
      </c>
      <c r="D28" s="72" t="s">
        <v>255</v>
      </c>
      <c r="E28" s="72" t="s">
        <v>18</v>
      </c>
      <c r="F28" s="104">
        <v>131984</v>
      </c>
      <c r="G28" s="104"/>
      <c r="H28" s="104"/>
    </row>
    <row r="29" spans="1:8" ht="15">
      <c r="A29" s="42" t="s">
        <v>47</v>
      </c>
      <c r="B29" s="87" t="s">
        <v>6</v>
      </c>
      <c r="C29" s="72" t="s">
        <v>161</v>
      </c>
      <c r="D29" s="72" t="s">
        <v>96</v>
      </c>
      <c r="E29" s="72" t="s">
        <v>18</v>
      </c>
      <c r="F29" s="104">
        <v>255100</v>
      </c>
      <c r="G29" s="104">
        <v>305000</v>
      </c>
      <c r="H29" s="104">
        <v>320200</v>
      </c>
    </row>
    <row r="30" spans="1:8" ht="30">
      <c r="A30" s="42" t="s">
        <v>148</v>
      </c>
      <c r="B30" s="98" t="s">
        <v>24</v>
      </c>
      <c r="C30" s="101" t="s">
        <v>41</v>
      </c>
      <c r="D30" s="101"/>
      <c r="E30" s="101"/>
      <c r="F30" s="102">
        <f>F31</f>
        <v>21582</v>
      </c>
      <c r="G30" s="102">
        <f aca="true" t="shared" si="2" ref="G30:H34">G31</f>
        <v>21820</v>
      </c>
      <c r="H30" s="102">
        <f t="shared" si="2"/>
        <v>22910</v>
      </c>
    </row>
    <row r="31" spans="1:8" ht="15">
      <c r="A31" s="42" t="s">
        <v>48</v>
      </c>
      <c r="B31" s="103" t="s">
        <v>10</v>
      </c>
      <c r="C31" s="72" t="s">
        <v>167</v>
      </c>
      <c r="D31" s="72"/>
      <c r="E31" s="101"/>
      <c r="F31" s="104">
        <f>F32</f>
        <v>21582</v>
      </c>
      <c r="G31" s="104">
        <f t="shared" si="2"/>
        <v>21820</v>
      </c>
      <c r="H31" s="104">
        <f t="shared" si="2"/>
        <v>22910</v>
      </c>
    </row>
    <row r="32" spans="1:8" ht="15">
      <c r="A32" s="42" t="s">
        <v>192</v>
      </c>
      <c r="B32" s="92" t="s">
        <v>13</v>
      </c>
      <c r="C32" s="72" t="s">
        <v>167</v>
      </c>
      <c r="D32" s="72" t="s">
        <v>14</v>
      </c>
      <c r="E32" s="72"/>
      <c r="F32" s="104">
        <f>F33</f>
        <v>21582</v>
      </c>
      <c r="G32" s="104">
        <f t="shared" si="2"/>
        <v>21820</v>
      </c>
      <c r="H32" s="104">
        <f t="shared" si="2"/>
        <v>22910</v>
      </c>
    </row>
    <row r="33" spans="1:8" ht="15">
      <c r="A33" s="42" t="s">
        <v>193</v>
      </c>
      <c r="B33" s="92" t="s">
        <v>35</v>
      </c>
      <c r="C33" s="72" t="s">
        <v>167</v>
      </c>
      <c r="D33" s="72" t="s">
        <v>34</v>
      </c>
      <c r="E33" s="72"/>
      <c r="F33" s="104">
        <f>F34</f>
        <v>21582</v>
      </c>
      <c r="G33" s="104">
        <f t="shared" si="2"/>
        <v>21820</v>
      </c>
      <c r="H33" s="104">
        <f t="shared" si="2"/>
        <v>22910</v>
      </c>
    </row>
    <row r="34" spans="1:8" ht="15">
      <c r="A34" s="42" t="s">
        <v>194</v>
      </c>
      <c r="B34" s="91" t="s">
        <v>57</v>
      </c>
      <c r="C34" s="72" t="s">
        <v>167</v>
      </c>
      <c r="D34" s="72" t="s">
        <v>34</v>
      </c>
      <c r="E34" s="72" t="s">
        <v>58</v>
      </c>
      <c r="F34" s="104">
        <f>F35</f>
        <v>21582</v>
      </c>
      <c r="G34" s="104">
        <f t="shared" si="2"/>
        <v>21820</v>
      </c>
      <c r="H34" s="104">
        <f t="shared" si="2"/>
        <v>22910</v>
      </c>
    </row>
    <row r="35" spans="1:8" ht="15">
      <c r="A35" s="42" t="s">
        <v>195</v>
      </c>
      <c r="B35" s="91" t="s">
        <v>62</v>
      </c>
      <c r="C35" s="72" t="s">
        <v>167</v>
      </c>
      <c r="D35" s="72" t="s">
        <v>34</v>
      </c>
      <c r="E35" s="72" t="s">
        <v>63</v>
      </c>
      <c r="F35" s="104">
        <v>21582</v>
      </c>
      <c r="G35" s="104">
        <v>21820</v>
      </c>
      <c r="H35" s="104">
        <v>22910</v>
      </c>
    </row>
    <row r="36" spans="1:8" ht="60">
      <c r="A36" s="42" t="s">
        <v>196</v>
      </c>
      <c r="B36" s="105" t="s">
        <v>171</v>
      </c>
      <c r="C36" s="101" t="s">
        <v>20</v>
      </c>
      <c r="D36" s="101"/>
      <c r="E36" s="101"/>
      <c r="F36" s="102">
        <f aca="true" t="shared" si="3" ref="F36:F44">F37</f>
        <v>53883</v>
      </c>
      <c r="G36" s="102">
        <f aca="true" t="shared" si="4" ref="G36:H44">G37</f>
        <v>50000</v>
      </c>
      <c r="H36" s="102">
        <f t="shared" si="4"/>
        <v>52000</v>
      </c>
    </row>
    <row r="37" spans="1:8" ht="30">
      <c r="A37" s="42" t="s">
        <v>197</v>
      </c>
      <c r="B37" s="92" t="s">
        <v>39</v>
      </c>
      <c r="C37" s="72" t="s">
        <v>159</v>
      </c>
      <c r="D37" s="72"/>
      <c r="E37" s="72"/>
      <c r="F37" s="104">
        <f>F38+F42</f>
        <v>53883</v>
      </c>
      <c r="G37" s="104">
        <f>G38+G42</f>
        <v>50000</v>
      </c>
      <c r="H37" s="104">
        <f>H38+H42</f>
        <v>52000</v>
      </c>
    </row>
    <row r="38" spans="1:8" ht="60">
      <c r="A38" s="42" t="s">
        <v>198</v>
      </c>
      <c r="B38" s="92" t="s">
        <v>89</v>
      </c>
      <c r="C38" s="72" t="s">
        <v>159</v>
      </c>
      <c r="D38" s="72" t="s">
        <v>90</v>
      </c>
      <c r="E38" s="72"/>
      <c r="F38" s="104">
        <f t="shared" si="3"/>
        <v>0</v>
      </c>
      <c r="G38" s="104">
        <f t="shared" si="4"/>
        <v>0</v>
      </c>
      <c r="H38" s="104">
        <f t="shared" si="4"/>
        <v>0</v>
      </c>
    </row>
    <row r="39" spans="1:8" ht="15">
      <c r="A39" s="42" t="s">
        <v>49</v>
      </c>
      <c r="B39" s="92" t="s">
        <v>137</v>
      </c>
      <c r="C39" s="72" t="s">
        <v>159</v>
      </c>
      <c r="D39" s="72" t="s">
        <v>138</v>
      </c>
      <c r="E39" s="72"/>
      <c r="F39" s="104">
        <f t="shared" si="3"/>
        <v>0</v>
      </c>
      <c r="G39" s="104">
        <f t="shared" si="4"/>
        <v>0</v>
      </c>
      <c r="H39" s="104">
        <f t="shared" si="4"/>
        <v>0</v>
      </c>
    </row>
    <row r="40" spans="1:8" ht="30">
      <c r="A40" s="42" t="s">
        <v>50</v>
      </c>
      <c r="B40" s="91" t="s">
        <v>69</v>
      </c>
      <c r="C40" s="72" t="s">
        <v>159</v>
      </c>
      <c r="D40" s="72" t="s">
        <v>138</v>
      </c>
      <c r="E40" s="72" t="s">
        <v>68</v>
      </c>
      <c r="F40" s="104">
        <f t="shared" si="3"/>
        <v>0</v>
      </c>
      <c r="G40" s="104">
        <f t="shared" si="4"/>
        <v>0</v>
      </c>
      <c r="H40" s="104">
        <f t="shared" si="4"/>
        <v>0</v>
      </c>
    </row>
    <row r="41" spans="1:8" ht="30">
      <c r="A41" s="42" t="s">
        <v>199</v>
      </c>
      <c r="B41" s="93" t="s">
        <v>43</v>
      </c>
      <c r="C41" s="72" t="s">
        <v>159</v>
      </c>
      <c r="D41" s="72" t="s">
        <v>138</v>
      </c>
      <c r="E41" s="72" t="s">
        <v>44</v>
      </c>
      <c r="F41" s="104">
        <v>0</v>
      </c>
      <c r="G41" s="104">
        <v>0</v>
      </c>
      <c r="H41" s="104">
        <v>0</v>
      </c>
    </row>
    <row r="42" spans="1:8" ht="30">
      <c r="A42" s="42" t="s">
        <v>200</v>
      </c>
      <c r="B42" s="92" t="s">
        <v>93</v>
      </c>
      <c r="C42" s="72" t="s">
        <v>159</v>
      </c>
      <c r="D42" s="72" t="s">
        <v>94</v>
      </c>
      <c r="E42" s="72"/>
      <c r="F42" s="104">
        <f t="shared" si="3"/>
        <v>53883</v>
      </c>
      <c r="G42" s="104">
        <f t="shared" si="4"/>
        <v>50000</v>
      </c>
      <c r="H42" s="104">
        <f t="shared" si="4"/>
        <v>52000</v>
      </c>
    </row>
    <row r="43" spans="1:8" ht="30">
      <c r="A43" s="42" t="s">
        <v>201</v>
      </c>
      <c r="B43" s="92" t="s">
        <v>95</v>
      </c>
      <c r="C43" s="72" t="s">
        <v>159</v>
      </c>
      <c r="D43" s="72" t="s">
        <v>96</v>
      </c>
      <c r="E43" s="72"/>
      <c r="F43" s="104">
        <f t="shared" si="3"/>
        <v>53883</v>
      </c>
      <c r="G43" s="104">
        <f t="shared" si="4"/>
        <v>50000</v>
      </c>
      <c r="H43" s="104">
        <f t="shared" si="4"/>
        <v>52000</v>
      </c>
    </row>
    <row r="44" spans="1:8" ht="30">
      <c r="A44" s="42" t="s">
        <v>202</v>
      </c>
      <c r="B44" s="91" t="s">
        <v>69</v>
      </c>
      <c r="C44" s="72" t="s">
        <v>159</v>
      </c>
      <c r="D44" s="72" t="s">
        <v>96</v>
      </c>
      <c r="E44" s="72" t="s">
        <v>68</v>
      </c>
      <c r="F44" s="104">
        <f t="shared" si="3"/>
        <v>53883</v>
      </c>
      <c r="G44" s="104">
        <f t="shared" si="4"/>
        <v>50000</v>
      </c>
      <c r="H44" s="104">
        <f t="shared" si="4"/>
        <v>52000</v>
      </c>
    </row>
    <row r="45" spans="1:8" ht="30">
      <c r="A45" s="42" t="s">
        <v>203</v>
      </c>
      <c r="B45" s="93" t="s">
        <v>43</v>
      </c>
      <c r="C45" s="72" t="s">
        <v>159</v>
      </c>
      <c r="D45" s="72" t="s">
        <v>96</v>
      </c>
      <c r="E45" s="72" t="s">
        <v>44</v>
      </c>
      <c r="F45" s="104">
        <v>53883</v>
      </c>
      <c r="G45" s="104">
        <v>50000</v>
      </c>
      <c r="H45" s="104">
        <v>52000</v>
      </c>
    </row>
    <row r="46" spans="1:8" ht="45">
      <c r="A46" s="42" t="s">
        <v>204</v>
      </c>
      <c r="B46" s="98" t="s">
        <v>19</v>
      </c>
      <c r="C46" s="101" t="s">
        <v>31</v>
      </c>
      <c r="D46" s="106"/>
      <c r="E46" s="101"/>
      <c r="F46" s="102">
        <f>F47</f>
        <v>61000</v>
      </c>
      <c r="G46" s="102">
        <f aca="true" t="shared" si="5" ref="G46:H49">G47</f>
        <v>61000</v>
      </c>
      <c r="H46" s="102">
        <f t="shared" si="5"/>
        <v>61000</v>
      </c>
    </row>
    <row r="47" spans="1:8" ht="15">
      <c r="A47" s="42" t="s">
        <v>205</v>
      </c>
      <c r="B47" s="103" t="s">
        <v>9</v>
      </c>
      <c r="C47" s="72" t="s">
        <v>176</v>
      </c>
      <c r="D47" s="72"/>
      <c r="E47" s="72"/>
      <c r="F47" s="104">
        <f>F48</f>
        <v>61000</v>
      </c>
      <c r="G47" s="104">
        <f t="shared" si="5"/>
        <v>61000</v>
      </c>
      <c r="H47" s="104">
        <f t="shared" si="5"/>
        <v>61000</v>
      </c>
    </row>
    <row r="48" spans="1:8" ht="30">
      <c r="A48" s="42" t="s">
        <v>206</v>
      </c>
      <c r="B48" s="92" t="s">
        <v>93</v>
      </c>
      <c r="C48" s="72" t="s">
        <v>176</v>
      </c>
      <c r="D48" s="72" t="s">
        <v>94</v>
      </c>
      <c r="E48" s="72"/>
      <c r="F48" s="104">
        <f>F49</f>
        <v>61000</v>
      </c>
      <c r="G48" s="104">
        <f t="shared" si="5"/>
        <v>61000</v>
      </c>
      <c r="H48" s="104">
        <f t="shared" si="5"/>
        <v>61000</v>
      </c>
    </row>
    <row r="49" spans="1:8" ht="30">
      <c r="A49" s="42" t="s">
        <v>207</v>
      </c>
      <c r="B49" s="92" t="s">
        <v>95</v>
      </c>
      <c r="C49" s="72" t="s">
        <v>176</v>
      </c>
      <c r="D49" s="72" t="s">
        <v>96</v>
      </c>
      <c r="E49" s="72"/>
      <c r="F49" s="104">
        <f>F50</f>
        <v>61000</v>
      </c>
      <c r="G49" s="104">
        <f t="shared" si="5"/>
        <v>61000</v>
      </c>
      <c r="H49" s="104">
        <f t="shared" si="5"/>
        <v>61000</v>
      </c>
    </row>
    <row r="50" spans="1:8" ht="15">
      <c r="A50" s="42" t="s">
        <v>208</v>
      </c>
      <c r="B50" s="91" t="s">
        <v>127</v>
      </c>
      <c r="C50" s="72" t="s">
        <v>176</v>
      </c>
      <c r="D50" s="72" t="s">
        <v>96</v>
      </c>
      <c r="E50" s="72" t="s">
        <v>128</v>
      </c>
      <c r="F50" s="104">
        <v>61000</v>
      </c>
      <c r="G50" s="104">
        <v>61000</v>
      </c>
      <c r="H50" s="104">
        <v>61000</v>
      </c>
    </row>
    <row r="51" spans="1:8" ht="15">
      <c r="A51" s="42" t="s">
        <v>209</v>
      </c>
      <c r="B51" s="91" t="s">
        <v>184</v>
      </c>
      <c r="C51" s="72" t="s">
        <v>162</v>
      </c>
      <c r="D51" s="72" t="s">
        <v>96</v>
      </c>
      <c r="E51" s="72" t="s">
        <v>150</v>
      </c>
      <c r="F51" s="104">
        <v>12000</v>
      </c>
      <c r="G51" s="104">
        <v>12000</v>
      </c>
      <c r="H51" s="104">
        <v>12000</v>
      </c>
    </row>
    <row r="52" spans="1:8" ht="15">
      <c r="A52" s="42" t="s">
        <v>67</v>
      </c>
      <c r="B52" s="91" t="s">
        <v>183</v>
      </c>
      <c r="C52" s="72" t="s">
        <v>162</v>
      </c>
      <c r="D52" s="72" t="s">
        <v>96</v>
      </c>
      <c r="E52" s="72" t="s">
        <v>150</v>
      </c>
      <c r="F52" s="104">
        <v>12000</v>
      </c>
      <c r="G52" s="104">
        <v>12000</v>
      </c>
      <c r="H52" s="104">
        <v>12000</v>
      </c>
    </row>
    <row r="53" spans="1:8" ht="15">
      <c r="A53" s="42" t="s">
        <v>210</v>
      </c>
      <c r="B53" s="91" t="s">
        <v>55</v>
      </c>
      <c r="C53" s="72" t="s">
        <v>163</v>
      </c>
      <c r="D53" s="72" t="s">
        <v>96</v>
      </c>
      <c r="E53" s="72" t="s">
        <v>129</v>
      </c>
      <c r="F53" s="104">
        <v>49000</v>
      </c>
      <c r="G53" s="104">
        <v>49000</v>
      </c>
      <c r="H53" s="104">
        <v>49000</v>
      </c>
    </row>
    <row r="54" spans="1:8" ht="28.5">
      <c r="A54" s="42" t="s">
        <v>76</v>
      </c>
      <c r="B54" s="75" t="s">
        <v>172</v>
      </c>
      <c r="C54" s="96" t="s">
        <v>21</v>
      </c>
      <c r="D54" s="96"/>
      <c r="E54" s="96"/>
      <c r="F54" s="97">
        <f>F55+F61</f>
        <v>1357745.52</v>
      </c>
      <c r="G54" s="97">
        <f>G55+G61</f>
        <v>1466100</v>
      </c>
      <c r="H54" s="97">
        <f>H55+H61</f>
        <v>1467000</v>
      </c>
    </row>
    <row r="55" spans="1:8" ht="30">
      <c r="A55" s="42" t="s">
        <v>77</v>
      </c>
      <c r="B55" s="98" t="s">
        <v>23</v>
      </c>
      <c r="C55" s="96" t="s">
        <v>22</v>
      </c>
      <c r="D55" s="72"/>
      <c r="E55" s="72"/>
      <c r="F55" s="102">
        <f>F56</f>
        <v>1357745.52</v>
      </c>
      <c r="G55" s="102">
        <f aca="true" t="shared" si="6" ref="G55:H59">G56</f>
        <v>1466100</v>
      </c>
      <c r="H55" s="102">
        <f t="shared" si="6"/>
        <v>1467000</v>
      </c>
    </row>
    <row r="56" spans="1:8" ht="30">
      <c r="A56" s="42" t="s">
        <v>211</v>
      </c>
      <c r="B56" s="103" t="s">
        <v>39</v>
      </c>
      <c r="C56" s="72" t="s">
        <v>166</v>
      </c>
      <c r="D56" s="72"/>
      <c r="E56" s="72"/>
      <c r="F56" s="104">
        <f>F57</f>
        <v>1357745.52</v>
      </c>
      <c r="G56" s="104">
        <f t="shared" si="6"/>
        <v>1466100</v>
      </c>
      <c r="H56" s="104">
        <f t="shared" si="6"/>
        <v>1467000</v>
      </c>
    </row>
    <row r="57" spans="1:8" ht="30">
      <c r="A57" s="42" t="s">
        <v>212</v>
      </c>
      <c r="B57" s="92" t="s">
        <v>135</v>
      </c>
      <c r="C57" s="72" t="s">
        <v>166</v>
      </c>
      <c r="D57" s="72" t="s">
        <v>136</v>
      </c>
      <c r="E57" s="72"/>
      <c r="F57" s="104">
        <f>F58</f>
        <v>1357745.52</v>
      </c>
      <c r="G57" s="104">
        <f t="shared" si="6"/>
        <v>1466100</v>
      </c>
      <c r="H57" s="104">
        <f t="shared" si="6"/>
        <v>1467000</v>
      </c>
    </row>
    <row r="58" spans="1:8" ht="15">
      <c r="A58" s="42" t="s">
        <v>213</v>
      </c>
      <c r="B58" s="92" t="s">
        <v>99</v>
      </c>
      <c r="C58" s="72" t="s">
        <v>166</v>
      </c>
      <c r="D58" s="72" t="s">
        <v>100</v>
      </c>
      <c r="E58" s="72"/>
      <c r="F58" s="104">
        <f>F59</f>
        <v>1357745.52</v>
      </c>
      <c r="G58" s="104">
        <f t="shared" si="6"/>
        <v>1466100</v>
      </c>
      <c r="H58" s="104">
        <f t="shared" si="6"/>
        <v>1467000</v>
      </c>
    </row>
    <row r="59" spans="1:8" ht="15">
      <c r="A59" s="42" t="s">
        <v>78</v>
      </c>
      <c r="B59" s="91" t="s">
        <v>61</v>
      </c>
      <c r="C59" s="72" t="s">
        <v>166</v>
      </c>
      <c r="D59" s="72" t="s">
        <v>100</v>
      </c>
      <c r="E59" s="72" t="s">
        <v>103</v>
      </c>
      <c r="F59" s="104">
        <f>F60</f>
        <v>1357745.52</v>
      </c>
      <c r="G59" s="104">
        <f t="shared" si="6"/>
        <v>1466100</v>
      </c>
      <c r="H59" s="104">
        <f t="shared" si="6"/>
        <v>1467000</v>
      </c>
    </row>
    <row r="60" spans="1:8" ht="15">
      <c r="A60" s="42" t="s">
        <v>214</v>
      </c>
      <c r="B60" s="91" t="s">
        <v>56</v>
      </c>
      <c r="C60" s="72" t="s">
        <v>166</v>
      </c>
      <c r="D60" s="72" t="s">
        <v>100</v>
      </c>
      <c r="E60" s="72" t="s">
        <v>104</v>
      </c>
      <c r="F60" s="104">
        <v>1357745.52</v>
      </c>
      <c r="G60" s="104">
        <v>1466100</v>
      </c>
      <c r="H60" s="104">
        <v>1467000</v>
      </c>
    </row>
    <row r="61" spans="1:8" ht="30">
      <c r="A61" s="42" t="s">
        <v>215</v>
      </c>
      <c r="B61" s="98" t="s">
        <v>133</v>
      </c>
      <c r="C61" s="99" t="s">
        <v>153</v>
      </c>
      <c r="D61" s="99"/>
      <c r="E61" s="99"/>
      <c r="F61" s="100"/>
      <c r="G61" s="100"/>
      <c r="H61" s="100"/>
    </row>
    <row r="62" spans="1:8" ht="28.5">
      <c r="A62" s="42" t="s">
        <v>216</v>
      </c>
      <c r="B62" s="75" t="s">
        <v>130</v>
      </c>
      <c r="C62" s="99" t="s">
        <v>153</v>
      </c>
      <c r="D62" s="96" t="s">
        <v>87</v>
      </c>
      <c r="E62" s="132"/>
      <c r="F62" s="117">
        <f>F63+F67+F71+F75</f>
        <v>2109774.74</v>
      </c>
      <c r="G62" s="117">
        <f>G63+G67+G71+G75</f>
        <v>2162259.15</v>
      </c>
      <c r="H62" s="117">
        <f>H63+H67+H71+H75</f>
        <v>2244022.35</v>
      </c>
    </row>
    <row r="63" spans="1:8" ht="60">
      <c r="A63" s="42" t="s">
        <v>217</v>
      </c>
      <c r="B63" s="92" t="s">
        <v>89</v>
      </c>
      <c r="C63" s="99" t="s">
        <v>153</v>
      </c>
      <c r="D63" s="72" t="s">
        <v>90</v>
      </c>
      <c r="E63" s="107"/>
      <c r="F63" s="108">
        <f>F64</f>
        <v>468252</v>
      </c>
      <c r="G63" s="108">
        <f aca="true" t="shared" si="7" ref="G63:H65">G64</f>
        <v>489712</v>
      </c>
      <c r="H63" s="108">
        <f t="shared" si="7"/>
        <v>497692</v>
      </c>
    </row>
    <row r="64" spans="1:8" ht="30">
      <c r="A64" s="42" t="s">
        <v>218</v>
      </c>
      <c r="B64" s="92" t="s">
        <v>91</v>
      </c>
      <c r="C64" s="99" t="s">
        <v>153</v>
      </c>
      <c r="D64" s="72" t="s">
        <v>92</v>
      </c>
      <c r="E64" s="107"/>
      <c r="F64" s="108">
        <f>F65</f>
        <v>468252</v>
      </c>
      <c r="G64" s="108">
        <f t="shared" si="7"/>
        <v>489712</v>
      </c>
      <c r="H64" s="108">
        <f t="shared" si="7"/>
        <v>497692</v>
      </c>
    </row>
    <row r="65" spans="1:8" ht="15">
      <c r="A65" s="42" t="s">
        <v>219</v>
      </c>
      <c r="B65" s="109" t="s">
        <v>88</v>
      </c>
      <c r="C65" s="99" t="s">
        <v>153</v>
      </c>
      <c r="D65" s="72" t="s">
        <v>92</v>
      </c>
      <c r="E65" s="107" t="s">
        <v>119</v>
      </c>
      <c r="F65" s="108">
        <f>F66</f>
        <v>468252</v>
      </c>
      <c r="G65" s="108">
        <f t="shared" si="7"/>
        <v>489712</v>
      </c>
      <c r="H65" s="108">
        <f t="shared" si="7"/>
        <v>497692</v>
      </c>
    </row>
    <row r="66" spans="1:8" ht="30">
      <c r="A66" s="42" t="s">
        <v>220</v>
      </c>
      <c r="B66" s="110" t="s">
        <v>79</v>
      </c>
      <c r="C66" s="99" t="s">
        <v>153</v>
      </c>
      <c r="D66" s="72" t="s">
        <v>92</v>
      </c>
      <c r="E66" s="107" t="s">
        <v>120</v>
      </c>
      <c r="F66" s="108">
        <v>468252</v>
      </c>
      <c r="G66" s="108">
        <v>489712</v>
      </c>
      <c r="H66" s="108">
        <v>497692</v>
      </c>
    </row>
    <row r="67" spans="1:8" ht="60">
      <c r="A67" s="42" t="s">
        <v>221</v>
      </c>
      <c r="B67" s="92" t="s">
        <v>89</v>
      </c>
      <c r="C67" s="99" t="s">
        <v>153</v>
      </c>
      <c r="D67" s="72" t="s">
        <v>90</v>
      </c>
      <c r="E67" s="107" t="s">
        <v>105</v>
      </c>
      <c r="F67" s="108">
        <v>1152050</v>
      </c>
      <c r="G67" s="108">
        <f aca="true" t="shared" si="8" ref="G67:H69">G68</f>
        <v>1261200</v>
      </c>
      <c r="H67" s="108">
        <f t="shared" si="8"/>
        <v>1314100</v>
      </c>
    </row>
    <row r="68" spans="1:8" ht="30">
      <c r="A68" s="42" t="s">
        <v>222</v>
      </c>
      <c r="B68" s="92" t="s">
        <v>91</v>
      </c>
      <c r="C68" s="99" t="s">
        <v>153</v>
      </c>
      <c r="D68" s="72" t="s">
        <v>92</v>
      </c>
      <c r="E68" s="107" t="s">
        <v>105</v>
      </c>
      <c r="F68" s="108">
        <v>1152050</v>
      </c>
      <c r="G68" s="108">
        <f t="shared" si="8"/>
        <v>1261200</v>
      </c>
      <c r="H68" s="108">
        <f t="shared" si="8"/>
        <v>1314100</v>
      </c>
    </row>
    <row r="69" spans="1:8" ht="15">
      <c r="A69" s="42" t="s">
        <v>223</v>
      </c>
      <c r="B69" s="109" t="s">
        <v>88</v>
      </c>
      <c r="C69" s="99" t="s">
        <v>153</v>
      </c>
      <c r="D69" s="72" t="s">
        <v>92</v>
      </c>
      <c r="E69" s="107" t="s">
        <v>105</v>
      </c>
      <c r="F69" s="108">
        <f>F70</f>
        <v>1152050</v>
      </c>
      <c r="G69" s="108">
        <f t="shared" si="8"/>
        <v>1261200</v>
      </c>
      <c r="H69" s="108">
        <f t="shared" si="8"/>
        <v>1314100</v>
      </c>
    </row>
    <row r="70" spans="1:8" ht="45">
      <c r="A70" s="42" t="s">
        <v>224</v>
      </c>
      <c r="B70" s="110" t="s">
        <v>80</v>
      </c>
      <c r="C70" s="99" t="s">
        <v>153</v>
      </c>
      <c r="D70" s="72" t="s">
        <v>92</v>
      </c>
      <c r="E70" s="107" t="s">
        <v>105</v>
      </c>
      <c r="F70" s="108">
        <v>1152050</v>
      </c>
      <c r="G70" s="64">
        <v>1261200</v>
      </c>
      <c r="H70" s="64">
        <v>1314100</v>
      </c>
    </row>
    <row r="71" spans="1:8" ht="25.5">
      <c r="A71" s="42" t="s">
        <v>225</v>
      </c>
      <c r="B71" s="45" t="s">
        <v>93</v>
      </c>
      <c r="C71" s="99" t="s">
        <v>153</v>
      </c>
      <c r="D71" s="72" t="s">
        <v>94</v>
      </c>
      <c r="E71" s="107" t="s">
        <v>105</v>
      </c>
      <c r="F71" s="64">
        <v>470176.74</v>
      </c>
      <c r="G71" s="64">
        <v>391086.15</v>
      </c>
      <c r="H71" s="64">
        <v>410956.35</v>
      </c>
    </row>
    <row r="72" spans="1:9" ht="25.5">
      <c r="A72" s="42" t="s">
        <v>226</v>
      </c>
      <c r="B72" s="45" t="s">
        <v>95</v>
      </c>
      <c r="C72" s="99" t="s">
        <v>153</v>
      </c>
      <c r="D72" s="72" t="s">
        <v>96</v>
      </c>
      <c r="E72" s="107" t="s">
        <v>105</v>
      </c>
      <c r="F72" s="64">
        <v>470176.74</v>
      </c>
      <c r="G72" s="64">
        <v>391086.15</v>
      </c>
      <c r="H72" s="64">
        <v>410956.35</v>
      </c>
      <c r="I72" s="118"/>
    </row>
    <row r="73" spans="1:8" ht="15">
      <c r="A73" s="42" t="s">
        <v>227</v>
      </c>
      <c r="B73" s="110" t="s">
        <v>118</v>
      </c>
      <c r="C73" s="99" t="s">
        <v>153</v>
      </c>
      <c r="D73" s="72" t="s">
        <v>96</v>
      </c>
      <c r="E73" s="107" t="s">
        <v>105</v>
      </c>
      <c r="F73" s="64">
        <v>470176.74</v>
      </c>
      <c r="G73" s="64">
        <v>391086.15</v>
      </c>
      <c r="H73" s="64">
        <v>410956.35</v>
      </c>
    </row>
    <row r="74" spans="1:8" ht="45">
      <c r="A74" s="42" t="s">
        <v>228</v>
      </c>
      <c r="B74" s="91" t="s">
        <v>80</v>
      </c>
      <c r="C74" s="99" t="s">
        <v>153</v>
      </c>
      <c r="D74" s="72" t="s">
        <v>96</v>
      </c>
      <c r="E74" s="107" t="s">
        <v>105</v>
      </c>
      <c r="F74" s="64">
        <v>470176.74</v>
      </c>
      <c r="G74" s="64">
        <v>391086.15</v>
      </c>
      <c r="H74" s="64">
        <v>410956.35</v>
      </c>
    </row>
    <row r="75" spans="1:8" ht="15">
      <c r="A75" s="42" t="s">
        <v>229</v>
      </c>
      <c r="B75" s="45" t="s">
        <v>13</v>
      </c>
      <c r="C75" s="136" t="s">
        <v>153</v>
      </c>
      <c r="D75" s="72" t="s">
        <v>14</v>
      </c>
      <c r="E75" s="107" t="s">
        <v>105</v>
      </c>
      <c r="F75" s="108">
        <f aca="true" t="shared" si="9" ref="F75:H76">F76</f>
        <v>19296</v>
      </c>
      <c r="G75" s="108">
        <f t="shared" si="9"/>
        <v>20261</v>
      </c>
      <c r="H75" s="108">
        <f t="shared" si="9"/>
        <v>21274</v>
      </c>
    </row>
    <row r="76" spans="1:8" ht="15">
      <c r="A76" s="42" t="s">
        <v>230</v>
      </c>
      <c r="B76" s="45" t="s">
        <v>35</v>
      </c>
      <c r="C76" s="99" t="s">
        <v>153</v>
      </c>
      <c r="D76" s="72" t="s">
        <v>34</v>
      </c>
      <c r="E76" s="107" t="s">
        <v>105</v>
      </c>
      <c r="F76" s="108">
        <f t="shared" si="9"/>
        <v>19296</v>
      </c>
      <c r="G76" s="108">
        <f t="shared" si="9"/>
        <v>20261</v>
      </c>
      <c r="H76" s="108">
        <f t="shared" si="9"/>
        <v>21274</v>
      </c>
    </row>
    <row r="77" spans="1:8" ht="15">
      <c r="A77" s="42" t="s">
        <v>231</v>
      </c>
      <c r="B77" s="110" t="s">
        <v>118</v>
      </c>
      <c r="C77" s="99" t="s">
        <v>153</v>
      </c>
      <c r="D77" s="72" t="s">
        <v>34</v>
      </c>
      <c r="E77" s="107" t="s">
        <v>105</v>
      </c>
      <c r="F77" s="108">
        <f>F80</f>
        <v>19296</v>
      </c>
      <c r="G77" s="108">
        <f>G80</f>
        <v>20261</v>
      </c>
      <c r="H77" s="108">
        <f>H80</f>
        <v>21274</v>
      </c>
    </row>
    <row r="78" spans="1:8" ht="15">
      <c r="A78" s="42" t="s">
        <v>232</v>
      </c>
      <c r="B78" s="45" t="s">
        <v>13</v>
      </c>
      <c r="C78" s="99" t="s">
        <v>153</v>
      </c>
      <c r="D78" s="72"/>
      <c r="E78" s="107"/>
      <c r="F78" s="108"/>
      <c r="G78" s="108"/>
      <c r="H78" s="108"/>
    </row>
    <row r="79" spans="1:8" ht="45">
      <c r="A79" s="42" t="s">
        <v>233</v>
      </c>
      <c r="B79" s="91" t="s">
        <v>80</v>
      </c>
      <c r="C79" s="99" t="s">
        <v>153</v>
      </c>
      <c r="D79" s="72" t="s">
        <v>34</v>
      </c>
      <c r="E79" s="107" t="s">
        <v>105</v>
      </c>
      <c r="F79" s="64">
        <v>19296</v>
      </c>
      <c r="G79" s="64">
        <v>20261</v>
      </c>
      <c r="H79" s="64">
        <v>21274</v>
      </c>
    </row>
    <row r="80" spans="1:8" ht="45">
      <c r="A80" s="42" t="s">
        <v>234</v>
      </c>
      <c r="B80" s="91" t="s">
        <v>80</v>
      </c>
      <c r="C80" s="99" t="s">
        <v>153</v>
      </c>
      <c r="D80" s="72" t="s">
        <v>34</v>
      </c>
      <c r="E80" s="107" t="s">
        <v>105</v>
      </c>
      <c r="F80" s="64">
        <v>19296</v>
      </c>
      <c r="G80" s="64">
        <v>20261</v>
      </c>
      <c r="H80" s="64">
        <v>21274</v>
      </c>
    </row>
    <row r="81" spans="1:8" ht="15">
      <c r="A81" s="42" t="s">
        <v>235</v>
      </c>
      <c r="B81" s="134" t="s">
        <v>13</v>
      </c>
      <c r="C81" s="99" t="s">
        <v>153</v>
      </c>
      <c r="D81" s="96"/>
      <c r="E81" s="132"/>
      <c r="F81" s="135">
        <v>33446</v>
      </c>
      <c r="G81" s="135">
        <v>35118</v>
      </c>
      <c r="H81" s="135">
        <v>36874</v>
      </c>
    </row>
    <row r="82" spans="1:8" ht="15">
      <c r="A82" s="42" t="s">
        <v>236</v>
      </c>
      <c r="B82" s="110" t="s">
        <v>118</v>
      </c>
      <c r="C82" s="99" t="s">
        <v>153</v>
      </c>
      <c r="D82" s="72" t="s">
        <v>96</v>
      </c>
      <c r="E82" s="107" t="s">
        <v>126</v>
      </c>
      <c r="F82" s="64">
        <v>33446</v>
      </c>
      <c r="G82" s="64">
        <v>35118</v>
      </c>
      <c r="H82" s="64">
        <v>36874</v>
      </c>
    </row>
    <row r="83" spans="1:8" ht="15">
      <c r="A83" s="42" t="s">
        <v>237</v>
      </c>
      <c r="B83" s="91" t="s">
        <v>186</v>
      </c>
      <c r="C83" s="99" t="s">
        <v>153</v>
      </c>
      <c r="D83" s="72" t="s">
        <v>96</v>
      </c>
      <c r="E83" s="107" t="s">
        <v>126</v>
      </c>
      <c r="F83" s="64">
        <v>33446</v>
      </c>
      <c r="G83" s="64">
        <v>35118</v>
      </c>
      <c r="H83" s="64">
        <v>36874</v>
      </c>
    </row>
    <row r="84" spans="1:8" ht="15">
      <c r="A84" s="42" t="s">
        <v>238</v>
      </c>
      <c r="B84" s="75" t="s">
        <v>134</v>
      </c>
      <c r="C84" s="96" t="s">
        <v>185</v>
      </c>
      <c r="D84" s="96"/>
      <c r="E84" s="107" t="s">
        <v>126</v>
      </c>
      <c r="F84" s="117">
        <f>F85</f>
        <v>1000</v>
      </c>
      <c r="G84" s="117">
        <f aca="true" t="shared" si="10" ref="G84:H87">G85</f>
        <v>1000</v>
      </c>
      <c r="H84" s="117">
        <f t="shared" si="10"/>
        <v>1000</v>
      </c>
    </row>
    <row r="85" spans="1:8" ht="15">
      <c r="A85" s="42" t="s">
        <v>239</v>
      </c>
      <c r="B85" s="94" t="s">
        <v>97</v>
      </c>
      <c r="C85" s="72" t="s">
        <v>185</v>
      </c>
      <c r="D85" s="72" t="s">
        <v>98</v>
      </c>
      <c r="E85" s="107"/>
      <c r="F85" s="108">
        <f>F86</f>
        <v>1000</v>
      </c>
      <c r="G85" s="108">
        <f t="shared" si="10"/>
        <v>1000</v>
      </c>
      <c r="H85" s="108">
        <f t="shared" si="10"/>
        <v>1000</v>
      </c>
    </row>
    <row r="86" spans="1:8" ht="15">
      <c r="A86" s="42" t="s">
        <v>240</v>
      </c>
      <c r="B86" s="95" t="s">
        <v>3</v>
      </c>
      <c r="C86" s="72" t="s">
        <v>185</v>
      </c>
      <c r="D86" s="72" t="s">
        <v>33</v>
      </c>
      <c r="E86" s="107"/>
      <c r="F86" s="108">
        <f>F87</f>
        <v>1000</v>
      </c>
      <c r="G86" s="108">
        <f t="shared" si="10"/>
        <v>1000</v>
      </c>
      <c r="H86" s="108">
        <f t="shared" si="10"/>
        <v>1000</v>
      </c>
    </row>
    <row r="87" spans="1:8" ht="15">
      <c r="A87" s="42" t="s">
        <v>241</v>
      </c>
      <c r="B87" s="109" t="s">
        <v>88</v>
      </c>
      <c r="C87" s="72" t="s">
        <v>185</v>
      </c>
      <c r="D87" s="72" t="s">
        <v>33</v>
      </c>
      <c r="E87" s="107" t="s">
        <v>119</v>
      </c>
      <c r="F87" s="108">
        <f>F88</f>
        <v>1000</v>
      </c>
      <c r="G87" s="108">
        <f t="shared" si="10"/>
        <v>1000</v>
      </c>
      <c r="H87" s="108">
        <f t="shared" si="10"/>
        <v>1000</v>
      </c>
    </row>
    <row r="88" spans="1:8" ht="15">
      <c r="A88" s="42" t="s">
        <v>242</v>
      </c>
      <c r="B88" s="111" t="s">
        <v>143</v>
      </c>
      <c r="C88" s="72" t="s">
        <v>185</v>
      </c>
      <c r="D88" s="72" t="s">
        <v>33</v>
      </c>
      <c r="E88" s="107" t="s">
        <v>59</v>
      </c>
      <c r="F88" s="108">
        <v>1000</v>
      </c>
      <c r="G88" s="108">
        <v>1000</v>
      </c>
      <c r="H88" s="108">
        <v>1000</v>
      </c>
    </row>
    <row r="89" spans="1:8" ht="71.25">
      <c r="A89" s="42" t="s">
        <v>243</v>
      </c>
      <c r="B89" s="75" t="s">
        <v>16</v>
      </c>
      <c r="C89" s="96" t="s">
        <v>156</v>
      </c>
      <c r="D89" s="96"/>
      <c r="E89" s="132"/>
      <c r="F89" s="117">
        <v>50037</v>
      </c>
      <c r="G89" s="117">
        <v>49713</v>
      </c>
      <c r="H89" s="117">
        <v>49713</v>
      </c>
    </row>
    <row r="90" spans="1:8" ht="60">
      <c r="A90" s="42" t="s">
        <v>244</v>
      </c>
      <c r="B90" s="92" t="s">
        <v>89</v>
      </c>
      <c r="C90" s="72" t="s">
        <v>156</v>
      </c>
      <c r="D90" s="72" t="s">
        <v>90</v>
      </c>
      <c r="E90" s="107" t="s">
        <v>66</v>
      </c>
      <c r="F90" s="112">
        <v>34951</v>
      </c>
      <c r="G90" s="112">
        <v>36698</v>
      </c>
      <c r="H90" s="112">
        <v>36698</v>
      </c>
    </row>
    <row r="91" spans="1:8" ht="30">
      <c r="A91" s="42" t="s">
        <v>245</v>
      </c>
      <c r="B91" s="92" t="s">
        <v>91</v>
      </c>
      <c r="C91" s="72" t="s">
        <v>156</v>
      </c>
      <c r="D91" s="72" t="s">
        <v>92</v>
      </c>
      <c r="E91" s="107" t="s">
        <v>66</v>
      </c>
      <c r="F91" s="112">
        <v>34951</v>
      </c>
      <c r="G91" s="112">
        <v>36698</v>
      </c>
      <c r="H91" s="112">
        <v>36698</v>
      </c>
    </row>
    <row r="92" spans="1:8" ht="30">
      <c r="A92" s="42" t="s">
        <v>246</v>
      </c>
      <c r="B92" s="92" t="s">
        <v>93</v>
      </c>
      <c r="C92" s="72" t="s">
        <v>156</v>
      </c>
      <c r="D92" s="72" t="s">
        <v>94</v>
      </c>
      <c r="E92" s="107" t="s">
        <v>66</v>
      </c>
      <c r="F92" s="112">
        <v>15086</v>
      </c>
      <c r="G92" s="112">
        <v>13015</v>
      </c>
      <c r="H92" s="112">
        <v>13015</v>
      </c>
    </row>
    <row r="93" spans="1:8" ht="30">
      <c r="A93" s="42" t="s">
        <v>247</v>
      </c>
      <c r="B93" s="92" t="s">
        <v>95</v>
      </c>
      <c r="C93" s="72" t="s">
        <v>156</v>
      </c>
      <c r="D93" s="72" t="s">
        <v>96</v>
      </c>
      <c r="E93" s="107" t="s">
        <v>66</v>
      </c>
      <c r="F93" s="112">
        <v>15086</v>
      </c>
      <c r="G93" s="112">
        <v>13015</v>
      </c>
      <c r="H93" s="112">
        <v>13015</v>
      </c>
    </row>
    <row r="94" spans="1:8" ht="14.25">
      <c r="A94" s="42"/>
      <c r="B94" s="116" t="s">
        <v>88</v>
      </c>
      <c r="C94" s="96"/>
      <c r="D94" s="96"/>
      <c r="E94" s="132" t="s">
        <v>60</v>
      </c>
      <c r="F94" s="140">
        <f>SUM(F98)</f>
        <v>28270</v>
      </c>
      <c r="G94" s="117">
        <f aca="true" t="shared" si="11" ref="G94:H97">G95</f>
        <v>3500</v>
      </c>
      <c r="H94" s="117">
        <f t="shared" si="11"/>
        <v>3500</v>
      </c>
    </row>
    <row r="95" spans="1:8" ht="71.25">
      <c r="A95" s="42" t="s">
        <v>248</v>
      </c>
      <c r="B95" s="133" t="s">
        <v>17</v>
      </c>
      <c r="C95" s="96" t="s">
        <v>154</v>
      </c>
      <c r="D95" s="96"/>
      <c r="E95" s="132"/>
      <c r="F95" s="117">
        <f>F96</f>
        <v>3270</v>
      </c>
      <c r="G95" s="117">
        <f t="shared" si="11"/>
        <v>3500</v>
      </c>
      <c r="H95" s="117">
        <f t="shared" si="11"/>
        <v>3500</v>
      </c>
    </row>
    <row r="96" spans="1:8" ht="25.5">
      <c r="A96" s="42" t="s">
        <v>249</v>
      </c>
      <c r="B96" s="45" t="s">
        <v>93</v>
      </c>
      <c r="C96" s="72" t="s">
        <v>154</v>
      </c>
      <c r="D96" s="72" t="s">
        <v>94</v>
      </c>
      <c r="E96" s="107"/>
      <c r="F96" s="108">
        <v>3270</v>
      </c>
      <c r="G96" s="108">
        <f t="shared" si="11"/>
        <v>3500</v>
      </c>
      <c r="H96" s="108">
        <f t="shared" si="11"/>
        <v>3500</v>
      </c>
    </row>
    <row r="97" spans="1:8" ht="25.5">
      <c r="A97" s="42" t="s">
        <v>250</v>
      </c>
      <c r="B97" s="45" t="s">
        <v>95</v>
      </c>
      <c r="C97" s="72" t="s">
        <v>154</v>
      </c>
      <c r="D97" s="72" t="s">
        <v>96</v>
      </c>
      <c r="E97" s="107"/>
      <c r="F97" s="108">
        <v>3270</v>
      </c>
      <c r="G97" s="108">
        <f t="shared" si="11"/>
        <v>3500</v>
      </c>
      <c r="H97" s="108">
        <f t="shared" si="11"/>
        <v>3500</v>
      </c>
    </row>
    <row r="98" spans="1:8" ht="15">
      <c r="A98" s="42" t="s">
        <v>251</v>
      </c>
      <c r="B98" s="111" t="s">
        <v>88</v>
      </c>
      <c r="C98" s="72" t="s">
        <v>154</v>
      </c>
      <c r="D98" s="72" t="s">
        <v>96</v>
      </c>
      <c r="E98" s="107" t="s">
        <v>119</v>
      </c>
      <c r="F98" s="108">
        <f>SUM(F99:F100)</f>
        <v>28270</v>
      </c>
      <c r="G98" s="108">
        <v>3500</v>
      </c>
      <c r="H98" s="108">
        <v>3500</v>
      </c>
    </row>
    <row r="99" spans="1:8" ht="15">
      <c r="A99" s="42" t="s">
        <v>252</v>
      </c>
      <c r="B99" s="111" t="s">
        <v>54</v>
      </c>
      <c r="C99" s="72" t="s">
        <v>154</v>
      </c>
      <c r="D99" s="72" t="s">
        <v>96</v>
      </c>
      <c r="E99" s="107" t="s">
        <v>60</v>
      </c>
      <c r="F99" s="108">
        <v>3270</v>
      </c>
      <c r="G99" s="108">
        <v>3500</v>
      </c>
      <c r="H99" s="108">
        <v>3500</v>
      </c>
    </row>
    <row r="100" spans="1:8" ht="15">
      <c r="A100" s="42"/>
      <c r="B100" s="111" t="s">
        <v>54</v>
      </c>
      <c r="C100" s="138" t="s">
        <v>258</v>
      </c>
      <c r="D100" s="138" t="s">
        <v>255</v>
      </c>
      <c r="E100" s="114" t="s">
        <v>60</v>
      </c>
      <c r="F100" s="139">
        <v>25000</v>
      </c>
      <c r="G100" s="139">
        <v>0</v>
      </c>
      <c r="H100" s="139">
        <v>0</v>
      </c>
    </row>
    <row r="101" spans="1:8" ht="15">
      <c r="A101" s="42" t="s">
        <v>253</v>
      </c>
      <c r="B101" s="113" t="s">
        <v>144</v>
      </c>
      <c r="C101" s="114"/>
      <c r="D101" s="114"/>
      <c r="E101" s="114"/>
      <c r="F101" s="115">
        <f>'прил 6'!G97</f>
        <v>0</v>
      </c>
      <c r="G101" s="115">
        <v>155850.85</v>
      </c>
      <c r="H101" s="115">
        <v>327337.65</v>
      </c>
    </row>
    <row r="102" spans="1:8" s="68" customFormat="1" ht="15">
      <c r="A102" s="42" t="s">
        <v>254</v>
      </c>
      <c r="B102" s="116" t="s">
        <v>36</v>
      </c>
      <c r="C102" s="107"/>
      <c r="D102" s="107"/>
      <c r="E102" s="107"/>
      <c r="F102" s="117">
        <f>SUM(F12+F54+F62+F81+F84+F89+F94)</f>
        <v>6301721.74</v>
      </c>
      <c r="G102" s="117">
        <v>6287247</v>
      </c>
      <c r="H102" s="117">
        <v>6599966</v>
      </c>
    </row>
    <row r="103" spans="1:6" s="68" customFormat="1" ht="12.75">
      <c r="A103" s="65"/>
      <c r="B103" s="69"/>
      <c r="C103" s="66"/>
      <c r="D103" s="66"/>
      <c r="E103" s="66"/>
      <c r="F103" s="67"/>
    </row>
    <row r="104" spans="1:6" s="68" customFormat="1" ht="12.75">
      <c r="A104" s="65"/>
      <c r="B104" s="69"/>
      <c r="C104" s="66"/>
      <c r="D104" s="66"/>
      <c r="E104" s="66"/>
      <c r="F104" s="67"/>
    </row>
    <row r="105" spans="1:6" s="68" customFormat="1" ht="12.75">
      <c r="A105" s="65"/>
      <c r="B105" s="69"/>
      <c r="C105" s="66"/>
      <c r="D105" s="66"/>
      <c r="E105" s="66"/>
      <c r="F105" s="67"/>
    </row>
    <row r="106" spans="1:6" s="68" customFormat="1" ht="12.75">
      <c r="A106" s="65"/>
      <c r="B106" s="69"/>
      <c r="C106" s="66"/>
      <c r="D106" s="66"/>
      <c r="E106" s="66"/>
      <c r="F106" s="67"/>
    </row>
    <row r="107" spans="1:6" s="68" customFormat="1" ht="12.75">
      <c r="A107" s="65"/>
      <c r="B107" s="69"/>
      <c r="C107" s="66"/>
      <c r="D107" s="66"/>
      <c r="E107" s="66"/>
      <c r="F107" s="67"/>
    </row>
    <row r="108" spans="1:6" s="68" customFormat="1" ht="12.75">
      <c r="A108" s="65"/>
      <c r="B108" s="69"/>
      <c r="C108" s="66"/>
      <c r="D108" s="66"/>
      <c r="E108" s="66"/>
      <c r="F108" s="67"/>
    </row>
    <row r="109" spans="1:6" s="68" customFormat="1" ht="12.75">
      <c r="A109" s="65"/>
      <c r="B109" s="69"/>
      <c r="C109" s="66"/>
      <c r="D109" s="66"/>
      <c r="E109" s="66"/>
      <c r="F109" s="67"/>
    </row>
    <row r="110" spans="1:6" s="68" customFormat="1" ht="12.75">
      <c r="A110" s="65"/>
      <c r="B110" s="69"/>
      <c r="C110" s="66"/>
      <c r="D110" s="66"/>
      <c r="E110" s="66"/>
      <c r="F110" s="67"/>
    </row>
    <row r="111" spans="1:6" s="68" customFormat="1" ht="12.75">
      <c r="A111" s="65"/>
      <c r="B111" s="69"/>
      <c r="C111" s="66"/>
      <c r="D111" s="66"/>
      <c r="E111" s="66"/>
      <c r="F111" s="67"/>
    </row>
    <row r="112" spans="1:6" s="68" customFormat="1" ht="12.75">
      <c r="A112" s="65"/>
      <c r="B112" s="69"/>
      <c r="C112" s="66"/>
      <c r="D112" s="66"/>
      <c r="E112" s="66"/>
      <c r="F112" s="67"/>
    </row>
    <row r="113" spans="1:6" s="68" customFormat="1" ht="12.75">
      <c r="A113" s="65"/>
      <c r="B113" s="69"/>
      <c r="C113" s="66"/>
      <c r="D113" s="66"/>
      <c r="E113" s="66"/>
      <c r="F113" s="67"/>
    </row>
    <row r="114" spans="1:6" s="68" customFormat="1" ht="12.75">
      <c r="A114" s="65"/>
      <c r="B114" s="69"/>
      <c r="C114" s="66"/>
      <c r="D114" s="66"/>
      <c r="E114" s="66"/>
      <c r="F114" s="67"/>
    </row>
    <row r="115" spans="1:6" s="68" customFormat="1" ht="12.75">
      <c r="A115" s="65"/>
      <c r="B115" s="69"/>
      <c r="C115" s="66"/>
      <c r="D115" s="66"/>
      <c r="E115" s="66"/>
      <c r="F115" s="67"/>
    </row>
    <row r="116" spans="1:6" s="68" customFormat="1" ht="12.75">
      <c r="A116" s="65"/>
      <c r="B116" s="69"/>
      <c r="C116" s="66"/>
      <c r="D116" s="66"/>
      <c r="E116" s="66"/>
      <c r="F116" s="67"/>
    </row>
    <row r="117" spans="1:6" s="68" customFormat="1" ht="12.75">
      <c r="A117" s="65"/>
      <c r="B117" s="69"/>
      <c r="C117" s="66"/>
      <c r="D117" s="66"/>
      <c r="E117" s="66"/>
      <c r="F117" s="67"/>
    </row>
    <row r="118" spans="1:6" s="68" customFormat="1" ht="12.75">
      <c r="A118" s="65"/>
      <c r="B118" s="69"/>
      <c r="C118" s="66"/>
      <c r="D118" s="66"/>
      <c r="E118" s="66"/>
      <c r="F118" s="67"/>
    </row>
    <row r="119" spans="1:6" s="68" customFormat="1" ht="12.75">
      <c r="A119" s="65"/>
      <c r="B119" s="69"/>
      <c r="C119" s="66"/>
      <c r="D119" s="66"/>
      <c r="E119" s="66"/>
      <c r="F119" s="67"/>
    </row>
    <row r="120" spans="1:6" s="68" customFormat="1" ht="12.75">
      <c r="A120" s="65"/>
      <c r="B120" s="69"/>
      <c r="C120" s="66"/>
      <c r="D120" s="66"/>
      <c r="E120" s="66"/>
      <c r="F120" s="67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ОАБП</cp:lastModifiedBy>
  <cp:lastPrinted>2014-12-04T02:17:59Z</cp:lastPrinted>
  <dcterms:created xsi:type="dcterms:W3CDTF">2007-10-12T08:23:45Z</dcterms:created>
  <dcterms:modified xsi:type="dcterms:W3CDTF">2014-12-04T03:47:43Z</dcterms:modified>
  <cp:category/>
  <cp:version/>
  <cp:contentType/>
  <cp:contentStatus/>
</cp:coreProperties>
</file>